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uniao Diretores Agosto\"/>
    </mc:Choice>
  </mc:AlternateContent>
  <bookViews>
    <workbookView xWindow="0" yWindow="0" windowWidth="15510" windowHeight="639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83" i="1" l="1"/>
  <c r="C128" i="1" s="1"/>
  <c r="AN20" i="1"/>
  <c r="C45" i="1" s="1"/>
  <c r="AL20" i="1"/>
  <c r="C44" i="1" s="1"/>
  <c r="AJ20" i="1"/>
  <c r="C43" i="1" s="1"/>
  <c r="AH20" i="1"/>
  <c r="C42" i="1" s="1"/>
  <c r="AF20" i="1"/>
  <c r="C41" i="1" s="1"/>
  <c r="AD20" i="1"/>
  <c r="C40" i="1" s="1"/>
  <c r="AB20" i="1"/>
  <c r="C39" i="1" s="1"/>
  <c r="Z20" i="1"/>
  <c r="AA15" i="1" s="1"/>
  <c r="X20" i="1"/>
  <c r="C37" i="1" s="1"/>
  <c r="V20" i="1"/>
  <c r="T20" i="1"/>
  <c r="C35" i="1" s="1"/>
  <c r="R20" i="1"/>
  <c r="C34" i="1" s="1"/>
  <c r="P20" i="1"/>
  <c r="C33" i="1" s="1"/>
  <c r="N20" i="1"/>
  <c r="L20" i="1"/>
  <c r="C31" i="1" s="1"/>
  <c r="J20" i="1"/>
  <c r="K13" i="1" s="1"/>
  <c r="H20" i="1"/>
  <c r="C29" i="1" s="1"/>
  <c r="F20" i="1"/>
  <c r="E11" i="1"/>
  <c r="C57" i="1" s="1"/>
  <c r="E12" i="1"/>
  <c r="C58" i="1" s="1"/>
  <c r="E13" i="1"/>
  <c r="C59" i="1" s="1"/>
  <c r="E14" i="1"/>
  <c r="C60" i="1" s="1"/>
  <c r="E15" i="1"/>
  <c r="C61" i="1" s="1"/>
  <c r="E16" i="1"/>
  <c r="C62" i="1" s="1"/>
  <c r="E17" i="1"/>
  <c r="C63" i="1" s="1"/>
  <c r="E18" i="1"/>
  <c r="C64" i="1" s="1"/>
  <c r="E19" i="1"/>
  <c r="C65" i="1" s="1"/>
  <c r="E10" i="1"/>
  <c r="C56" i="1" s="1"/>
  <c r="C36" i="1"/>
  <c r="C32" i="1"/>
  <c r="C28" i="1"/>
  <c r="E91" i="1"/>
  <c r="C136" i="1" s="1"/>
  <c r="E90" i="1"/>
  <c r="C135" i="1" s="1"/>
  <c r="E89" i="1"/>
  <c r="C134" i="1" s="1"/>
  <c r="E88" i="1"/>
  <c r="C133" i="1" s="1"/>
  <c r="E87" i="1"/>
  <c r="C132" i="1" s="1"/>
  <c r="E86" i="1"/>
  <c r="C131" i="1" s="1"/>
  <c r="E85" i="1"/>
  <c r="C130" i="1" s="1"/>
  <c r="E84" i="1"/>
  <c r="C129" i="1" s="1"/>
  <c r="E82" i="1"/>
  <c r="C127" i="1" s="1"/>
  <c r="E81" i="1"/>
  <c r="C126" i="1" s="1"/>
  <c r="AM15" i="1"/>
  <c r="AM14" i="1"/>
  <c r="AM13" i="1"/>
  <c r="AM12" i="1"/>
  <c r="AM11" i="1"/>
  <c r="AM10" i="1"/>
  <c r="AK14" i="1"/>
  <c r="AK10" i="1"/>
  <c r="AE15" i="1"/>
  <c r="AE14" i="1"/>
  <c r="AE13" i="1"/>
  <c r="AE12" i="1"/>
  <c r="AE11" i="1"/>
  <c r="AE10" i="1"/>
  <c r="AC14" i="1"/>
  <c r="AC10" i="1"/>
  <c r="AA14" i="1"/>
  <c r="AA10" i="1"/>
  <c r="U14" i="1"/>
  <c r="U10" i="1"/>
  <c r="S14" i="1"/>
  <c r="S10" i="1"/>
  <c r="O10" i="1"/>
  <c r="O15" i="1"/>
  <c r="O14" i="1"/>
  <c r="O13" i="1"/>
  <c r="O12" i="1"/>
  <c r="O11" i="1"/>
  <c r="M14" i="1"/>
  <c r="M10" i="1"/>
  <c r="G15" i="1"/>
  <c r="G14" i="1"/>
  <c r="G13" i="1"/>
  <c r="G12" i="1"/>
  <c r="G11" i="1"/>
  <c r="G10" i="1"/>
  <c r="E9" i="1"/>
  <c r="C55" i="1" s="1"/>
  <c r="AN92" i="1"/>
  <c r="AO84" i="1" s="1"/>
  <c r="AL92" i="1"/>
  <c r="AM86" i="1" s="1"/>
  <c r="AJ92" i="1"/>
  <c r="AK84" i="1" s="1"/>
  <c r="AH92" i="1"/>
  <c r="AI86" i="1" s="1"/>
  <c r="AF92" i="1"/>
  <c r="AG84" i="1" s="1"/>
  <c r="AD92" i="1"/>
  <c r="AE86" i="1" s="1"/>
  <c r="AB92" i="1"/>
  <c r="AC84" i="1" s="1"/>
  <c r="Z92" i="1"/>
  <c r="AA86" i="1" s="1"/>
  <c r="X92" i="1"/>
  <c r="Y84" i="1" s="1"/>
  <c r="V92" i="1"/>
  <c r="W86" i="1" s="1"/>
  <c r="T92" i="1"/>
  <c r="U84" i="1" s="1"/>
  <c r="R92" i="1"/>
  <c r="S86" i="1" s="1"/>
  <c r="P92" i="1"/>
  <c r="Q84" i="1" s="1"/>
  <c r="N92" i="1"/>
  <c r="O86" i="1" s="1"/>
  <c r="L92" i="1"/>
  <c r="M84" i="1" s="1"/>
  <c r="J92" i="1"/>
  <c r="K86" i="1" s="1"/>
  <c r="H92" i="1"/>
  <c r="I84" i="1" s="1"/>
  <c r="F92" i="1"/>
  <c r="G86" i="1" s="1"/>
  <c r="W15" i="1"/>
  <c r="W14" i="1"/>
  <c r="W13" i="1"/>
  <c r="W12" i="1"/>
  <c r="W11" i="1"/>
  <c r="W10" i="1"/>
  <c r="I12" i="1" l="1"/>
  <c r="AG12" i="1"/>
  <c r="K12" i="1"/>
  <c r="AI12" i="1"/>
  <c r="I10" i="1"/>
  <c r="M12" i="1"/>
  <c r="Q14" i="1"/>
  <c r="U12" i="1"/>
  <c r="Y14" i="1"/>
  <c r="AC12" i="1"/>
  <c r="AG10" i="1"/>
  <c r="AK12" i="1"/>
  <c r="AO14" i="1"/>
  <c r="D132" i="1"/>
  <c r="C137" i="1"/>
  <c r="D127" i="1" s="1"/>
  <c r="D126" i="1"/>
  <c r="D63" i="1"/>
  <c r="D60" i="1"/>
  <c r="K11" i="1"/>
  <c r="AI15" i="1"/>
  <c r="C30" i="1"/>
  <c r="C38" i="1"/>
  <c r="K10" i="1"/>
  <c r="K14" i="1"/>
  <c r="Q12" i="1"/>
  <c r="S12" i="1"/>
  <c r="Y12" i="1"/>
  <c r="AA12" i="1"/>
  <c r="AI10" i="1"/>
  <c r="AI14" i="1"/>
  <c r="AO12" i="1"/>
  <c r="K15" i="1"/>
  <c r="S13" i="1"/>
  <c r="AA13" i="1"/>
  <c r="AI11" i="1"/>
  <c r="I14" i="1"/>
  <c r="Q10" i="1"/>
  <c r="S11" i="1"/>
  <c r="S15" i="1"/>
  <c r="Y10" i="1"/>
  <c r="AA11" i="1"/>
  <c r="AG14" i="1"/>
  <c r="AI13" i="1"/>
  <c r="AO10" i="1"/>
  <c r="C66" i="1"/>
  <c r="D65" i="1" s="1"/>
  <c r="E20" i="1"/>
  <c r="I11" i="1"/>
  <c r="I15" i="1"/>
  <c r="M11" i="1"/>
  <c r="M15" i="1"/>
  <c r="Q11" i="1"/>
  <c r="Q15" i="1"/>
  <c r="U11" i="1"/>
  <c r="U15" i="1"/>
  <c r="Y13" i="1"/>
  <c r="AC13" i="1"/>
  <c r="AG13" i="1"/>
  <c r="AK13" i="1"/>
  <c r="AO13" i="1"/>
  <c r="C101" i="1"/>
  <c r="C105" i="1"/>
  <c r="C109" i="1"/>
  <c r="C113" i="1"/>
  <c r="C117" i="1"/>
  <c r="C100" i="1"/>
  <c r="C104" i="1"/>
  <c r="C108" i="1"/>
  <c r="C112" i="1"/>
  <c r="C116" i="1"/>
  <c r="I13" i="1"/>
  <c r="M13" i="1"/>
  <c r="Q13" i="1"/>
  <c r="U13" i="1"/>
  <c r="Y11" i="1"/>
  <c r="Y15" i="1"/>
  <c r="AC11" i="1"/>
  <c r="AC15" i="1"/>
  <c r="AG11" i="1"/>
  <c r="AG15" i="1"/>
  <c r="AK11" i="1"/>
  <c r="AK15" i="1"/>
  <c r="AO11" i="1"/>
  <c r="AO15" i="1"/>
  <c r="C103" i="1"/>
  <c r="C107" i="1"/>
  <c r="C111" i="1"/>
  <c r="C115" i="1"/>
  <c r="C102" i="1"/>
  <c r="C106" i="1"/>
  <c r="C110" i="1"/>
  <c r="C114" i="1"/>
  <c r="C46" i="1"/>
  <c r="D37" i="1" s="1"/>
  <c r="G85" i="1"/>
  <c r="I83" i="1"/>
  <c r="I87" i="1"/>
  <c r="K85" i="1"/>
  <c r="M83" i="1"/>
  <c r="M87" i="1"/>
  <c r="O85" i="1"/>
  <c r="Q83" i="1"/>
  <c r="Q87" i="1"/>
  <c r="S85" i="1"/>
  <c r="U83" i="1"/>
  <c r="U87" i="1"/>
  <c r="W85" i="1"/>
  <c r="Y83" i="1"/>
  <c r="Y87" i="1"/>
  <c r="AA85" i="1"/>
  <c r="AC83" i="1"/>
  <c r="AC87" i="1"/>
  <c r="AE85" i="1"/>
  <c r="AG83" i="1"/>
  <c r="AG87" i="1"/>
  <c r="AI85" i="1"/>
  <c r="AK83" i="1"/>
  <c r="AK87" i="1"/>
  <c r="AM85" i="1"/>
  <c r="AO83" i="1"/>
  <c r="AO87" i="1"/>
  <c r="G84" i="1"/>
  <c r="I82" i="1"/>
  <c r="I86" i="1"/>
  <c r="K84" i="1"/>
  <c r="M82" i="1"/>
  <c r="M86" i="1"/>
  <c r="O84" i="1"/>
  <c r="Q82" i="1"/>
  <c r="Q86" i="1"/>
  <c r="S84" i="1"/>
  <c r="U82" i="1"/>
  <c r="U86" i="1"/>
  <c r="W84" i="1"/>
  <c r="Y82" i="1"/>
  <c r="Y86" i="1"/>
  <c r="AA84" i="1"/>
  <c r="AC82" i="1"/>
  <c r="AC86" i="1"/>
  <c r="AE84" i="1"/>
  <c r="AG82" i="1"/>
  <c r="AG86" i="1"/>
  <c r="AI84" i="1"/>
  <c r="AK82" i="1"/>
  <c r="AK86" i="1"/>
  <c r="AM84" i="1"/>
  <c r="AO82" i="1"/>
  <c r="AO86" i="1"/>
  <c r="E92" i="1"/>
  <c r="G83" i="1"/>
  <c r="G87" i="1"/>
  <c r="I85" i="1"/>
  <c r="K83" i="1"/>
  <c r="K87" i="1"/>
  <c r="M85" i="1"/>
  <c r="O83" i="1"/>
  <c r="O87" i="1"/>
  <c r="Q85" i="1"/>
  <c r="S83" i="1"/>
  <c r="S87" i="1"/>
  <c r="U85" i="1"/>
  <c r="W83" i="1"/>
  <c r="W87" i="1"/>
  <c r="Y85" i="1"/>
  <c r="AA83" i="1"/>
  <c r="AA87" i="1"/>
  <c r="AC85" i="1"/>
  <c r="AE83" i="1"/>
  <c r="AE87" i="1"/>
  <c r="AG85" i="1"/>
  <c r="AI83" i="1"/>
  <c r="AI87" i="1"/>
  <c r="AK85" i="1"/>
  <c r="AM83" i="1"/>
  <c r="AM87" i="1"/>
  <c r="AO85" i="1"/>
  <c r="G82" i="1"/>
  <c r="K82" i="1"/>
  <c r="O82" i="1"/>
  <c r="S82" i="1"/>
  <c r="W82" i="1"/>
  <c r="AA82" i="1"/>
  <c r="AE82" i="1"/>
  <c r="AI82" i="1"/>
  <c r="AM82" i="1"/>
  <c r="D40" i="1"/>
  <c r="D34" i="1"/>
  <c r="D28" i="1" l="1"/>
  <c r="D133" i="1"/>
  <c r="D31" i="1"/>
  <c r="D36" i="1"/>
  <c r="D57" i="1"/>
  <c r="D135" i="1"/>
  <c r="D64" i="1"/>
  <c r="D55" i="1"/>
  <c r="D39" i="1"/>
  <c r="D41" i="1"/>
  <c r="D128" i="1"/>
  <c r="D131" i="1"/>
  <c r="D62" i="1"/>
  <c r="D35" i="1"/>
  <c r="D38" i="1"/>
  <c r="D33" i="1"/>
  <c r="D59" i="1"/>
  <c r="D134" i="1"/>
  <c r="D58" i="1"/>
  <c r="D61" i="1"/>
  <c r="D30" i="1"/>
  <c r="D32" i="1"/>
  <c r="D29" i="1"/>
  <c r="D136" i="1"/>
  <c r="D129" i="1"/>
  <c r="D43" i="1"/>
  <c r="D42" i="1"/>
  <c r="D44" i="1"/>
  <c r="D45" i="1"/>
  <c r="D56" i="1"/>
  <c r="D130" i="1"/>
  <c r="C118" i="1"/>
  <c r="D116" i="1" s="1"/>
  <c r="D46" i="1" l="1"/>
  <c r="D137" i="1"/>
  <c r="D66" i="1"/>
  <c r="D111" i="1"/>
  <c r="D101" i="1"/>
  <c r="D102" i="1"/>
  <c r="D110" i="1"/>
  <c r="D117" i="1"/>
  <c r="D104" i="1"/>
  <c r="D112" i="1"/>
  <c r="D115" i="1"/>
  <c r="D106" i="1"/>
  <c r="D100" i="1"/>
  <c r="D109" i="1"/>
  <c r="D103" i="1"/>
  <c r="D113" i="1"/>
  <c r="D105" i="1"/>
  <c r="D108" i="1"/>
  <c r="D107" i="1"/>
  <c r="D114" i="1"/>
  <c r="D118" i="1" l="1"/>
</calcChain>
</file>

<file path=xl/sharedStrings.xml><?xml version="1.0" encoding="utf-8"?>
<sst xmlns="http://schemas.openxmlformats.org/spreadsheetml/2006/main" count="261" uniqueCount="76">
  <si>
    <t>FIC</t>
  </si>
  <si>
    <t>TÉCNICO</t>
  </si>
  <si>
    <t>LICENCIATURA</t>
  </si>
  <si>
    <t>BACHARELADO</t>
  </si>
  <si>
    <t>TECNOLOGIA</t>
  </si>
  <si>
    <t>APERFEIÇOAMENTO</t>
  </si>
  <si>
    <t>ESPECIALIZAÇÃO</t>
  </si>
  <si>
    <t>PÓS-GRADUAÇÃO LATO SENSU</t>
  </si>
  <si>
    <t>PÓS-GRADUAÇÃO STRICTO SENSU</t>
  </si>
  <si>
    <t>MESTRADO</t>
  </si>
  <si>
    <t>DOUTORADO</t>
  </si>
  <si>
    <t>INTEGRADO</t>
  </si>
  <si>
    <t>SUBSEQUENTE</t>
  </si>
  <si>
    <t>livre</t>
  </si>
  <si>
    <t>NÍVEL</t>
  </si>
  <si>
    <t>GRADUAÇÃO</t>
  </si>
  <si>
    <t>EDUCAÇÃO PROFISSIONAL DE NÍVEL MÉDIO</t>
  </si>
  <si>
    <t>TIPO DE OFERTA</t>
  </si>
  <si>
    <t>FORMA DE OFERTA</t>
  </si>
  <si>
    <t>EDUCAÇÃO PROFISSIONAL BÁSICA</t>
  </si>
  <si>
    <t>EDUCAÇÃO SUPERIOR</t>
  </si>
  <si>
    <t>CAMPUS</t>
  </si>
  <si>
    <t>ABAETETUBA</t>
  </si>
  <si>
    <t>ALTAMIRA</t>
  </si>
  <si>
    <t>BELÉM</t>
  </si>
  <si>
    <t>BRAGANÇA</t>
  </si>
  <si>
    <t>BREVES</t>
  </si>
  <si>
    <t>CASTANHAL</t>
  </si>
  <si>
    <t>CONCEIÇÃO</t>
  </si>
  <si>
    <t>ITAITUBA</t>
  </si>
  <si>
    <t>IND. MARABÁ</t>
  </si>
  <si>
    <t>ÓBIDOS</t>
  </si>
  <si>
    <t>PARAGOMINAS</t>
  </si>
  <si>
    <t>PARAUAPEBAS</t>
  </si>
  <si>
    <t>CAMETÁ</t>
  </si>
  <si>
    <t>RURAL MARABÁ</t>
  </si>
  <si>
    <t>TUCURUÍ</t>
  </si>
  <si>
    <t>SANTARÉM</t>
  </si>
  <si>
    <t>TOTAL DE VAGAS OFERTADAS</t>
  </si>
  <si>
    <t>INTEGRADO - EJA</t>
  </si>
  <si>
    <t>FONTE: Sistema de Controle Acadêmico - SCA. Dados extraídos em 24/08/2015.</t>
  </si>
  <si>
    <t>INGRESSO</t>
  </si>
  <si>
    <t>% REFERÊNCIA DA LEI</t>
  </si>
  <si>
    <t>%</t>
  </si>
  <si>
    <t>ANANINDEUA</t>
  </si>
  <si>
    <t>AVANÇADO VIGIA</t>
  </si>
  <si>
    <t>MATRÍCULA</t>
  </si>
  <si>
    <t>Observação:</t>
  </si>
  <si>
    <t>1) Lei nº 11.892/2008. Art. 8º, §1º. O cumprimento dos percentuais referidos no caput deverá observar o conceito de aluno-equivalente, conforme regulamentação a ser expedida pelo Ministério da Educação.</t>
  </si>
  <si>
    <t>INSTITUTO FEDERLA DE EDUCAÇÃO, CIÊNCIA E TECNOLOGIA DO PARÁ</t>
  </si>
  <si>
    <t>PRÓ-REITORIA DE ENSINO</t>
  </si>
  <si>
    <t>COORDENAÇÃO GERAL DE LEGISLAÇÃO, REGISTRO E INDICADORES EDUCACIONAIS</t>
  </si>
  <si>
    <t>QUANTITATIVO E PERCENTUAL DE ALUNOS MATRÍCULADOS EM CURSOS PRESENCIAIS, POR CAMPUS, NO ANO LETIVO DE 2015.</t>
  </si>
  <si>
    <t>QUANTITATIVOS E PERCENTUAL DE ALUNOS INGRESSANTES EM CURSOS PRESENCIAIS, POR CAMPUS, NO ANO LETIVO DE 2015.</t>
  </si>
  <si>
    <t>TOTAL DO IFPA</t>
  </si>
  <si>
    <t>CONCEIÇÃO DO ARAGUAIA</t>
  </si>
  <si>
    <t>Nº INGRESSO</t>
  </si>
  <si>
    <t>TOTAL GERAL</t>
  </si>
  <si>
    <t>Nº MATRICULADOS</t>
  </si>
  <si>
    <t>TÉCNICO INTEGRADO</t>
  </si>
  <si>
    <t>TÉCNICO INTEGRADO - PROEJA</t>
  </si>
  <si>
    <t>TÉCNICO SUBSEQUENTE</t>
  </si>
  <si>
    <t>FORMAÇÃO INCIAL E CONTINUADA</t>
  </si>
  <si>
    <t>GRADUAÇÃO - LICENCIATURA</t>
  </si>
  <si>
    <t>GRADUAÇÃO - TECNOLOGIA</t>
  </si>
  <si>
    <t>GRADUAÇÃO - BACHARELADO</t>
  </si>
  <si>
    <t>PÓS-GRADUAÇÃO - APERFEIÇOAMENTO</t>
  </si>
  <si>
    <t>PÓS-GRADUAÇÃO - ESPECIALIZAÇÃO</t>
  </si>
  <si>
    <t>PÓS-GRADUAÇÃO - MESTRADO</t>
  </si>
  <si>
    <t>PÓS-GRADUAÇÃO - DOUTORADO</t>
  </si>
  <si>
    <t>Nº MATRÍCULADOS</t>
  </si>
  <si>
    <t>QUANTITATIVO E PERCENTUAL DE ALUNOS MATRÍCULADOS EM CURSOS PRESENCIAIS, POR TIPO DE OFERTA, NO ANO LETIVO DE 2015.</t>
  </si>
  <si>
    <t>Nº INGRESSANTES</t>
  </si>
  <si>
    <t>QUANTITATIVO E PERCENTUAL DE ALUNOS INGRESSANTES EM CURSOS PRESENCIAIS, POR TIPO DE OFERTA, NO ANO LETIVO DE 2015.</t>
  </si>
  <si>
    <t>FORMAÇÃO INICIAL E CONTINUADA</t>
  </si>
  <si>
    <t>2) Os valores destacados de amarelos levam em consideração os valores das vagas ofertadas em processo seletivo, mas que ainda não foram inseridas no sistema SCA.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</si>
</sst>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2" fontId="0" fillId="7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9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8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2" fontId="0" fillId="0" borderId="1" xfId="2" applyNumberFormat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1" applyNumberFormat="1" applyFont="1" applyFill="1" applyBorder="1"/>
    <xf numFmtId="2" fontId="0" fillId="3" borderId="1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90" wrapText="1"/>
    </xf>
    <xf numFmtId="0" fontId="0" fillId="7" borderId="1" xfId="0" applyFill="1" applyBorder="1" applyAlignment="1">
      <alignment horizontal="left" vertical="center"/>
    </xf>
    <xf numFmtId="9" fontId="1" fillId="7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left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327072279882162"/>
          <c:y val="1.3769363166953529E-2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Plan1!$A$26</c:f>
              <c:strCache>
                <c:ptCount val="1"/>
                <c:pt idx="0">
                  <c:v>QUANTITATIVOS E PERCENTUAL DE ALUNOS INGRESSANTES EM CURSOS PRESENCIAIS, POR CAMPUS, NO ANO LETIVO DE 2015.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Plan1!$A$28:$A$45</c:f>
              <c:strCache>
                <c:ptCount val="18"/>
                <c:pt idx="0">
                  <c:v>ABAETETUBA</c:v>
                </c:pt>
                <c:pt idx="1">
                  <c:v>ALTAMIRA</c:v>
                </c:pt>
                <c:pt idx="2">
                  <c:v>ANANINDEUA</c:v>
                </c:pt>
                <c:pt idx="3">
                  <c:v>AVANÇADO VIGIA</c:v>
                </c:pt>
                <c:pt idx="4">
                  <c:v>BELÉM</c:v>
                </c:pt>
                <c:pt idx="5">
                  <c:v>BRAGANÇA</c:v>
                </c:pt>
                <c:pt idx="6">
                  <c:v>BREVES</c:v>
                </c:pt>
                <c:pt idx="7">
                  <c:v>CAMETÁ</c:v>
                </c:pt>
                <c:pt idx="8">
                  <c:v>CASTANHAL</c:v>
                </c:pt>
                <c:pt idx="9">
                  <c:v>CONCEIÇÃO DO ARAGUAIA</c:v>
                </c:pt>
                <c:pt idx="10">
                  <c:v>ITAITUBA</c:v>
                </c:pt>
                <c:pt idx="11">
                  <c:v>IND. MARABÁ</c:v>
                </c:pt>
                <c:pt idx="12">
                  <c:v>ÓBIDOS</c:v>
                </c:pt>
                <c:pt idx="13">
                  <c:v>PARAGOMINAS</c:v>
                </c:pt>
                <c:pt idx="14">
                  <c:v>PARAUAPEBAS</c:v>
                </c:pt>
                <c:pt idx="15">
                  <c:v>RURAL MARABÁ</c:v>
                </c:pt>
                <c:pt idx="16">
                  <c:v>TUCURUÍ</c:v>
                </c:pt>
                <c:pt idx="17">
                  <c:v>SANTARÉM</c:v>
                </c:pt>
              </c:strCache>
            </c:strRef>
          </c:cat>
          <c:val>
            <c:numRef>
              <c:f>Plan1!$D$28:$D$45</c:f>
              <c:numCache>
                <c:formatCode>0.00</c:formatCode>
                <c:ptCount val="18"/>
                <c:pt idx="0">
                  <c:v>12.555015056752374</c:v>
                </c:pt>
                <c:pt idx="1">
                  <c:v>3.2661570535093816</c:v>
                </c:pt>
                <c:pt idx="2">
                  <c:v>0</c:v>
                </c:pt>
                <c:pt idx="3">
                  <c:v>3.4746351633078527</c:v>
                </c:pt>
                <c:pt idx="4">
                  <c:v>28.908964558721333</c:v>
                </c:pt>
                <c:pt idx="5">
                  <c:v>8.2696316886726891</c:v>
                </c:pt>
                <c:pt idx="6">
                  <c:v>2.432244614315497</c:v>
                </c:pt>
                <c:pt idx="7">
                  <c:v>1.8531387537641881</c:v>
                </c:pt>
                <c:pt idx="8">
                  <c:v>13.597405605744731</c:v>
                </c:pt>
                <c:pt idx="9">
                  <c:v>4.0537410238591614</c:v>
                </c:pt>
                <c:pt idx="10">
                  <c:v>3.5904563354181143</c:v>
                </c:pt>
                <c:pt idx="11">
                  <c:v>0</c:v>
                </c:pt>
                <c:pt idx="12">
                  <c:v>1.8531387537641881</c:v>
                </c:pt>
                <c:pt idx="13">
                  <c:v>3.4746351633078527</c:v>
                </c:pt>
                <c:pt idx="14">
                  <c:v>1.8299745193421357</c:v>
                </c:pt>
                <c:pt idx="15">
                  <c:v>1.7373175816539264</c:v>
                </c:pt>
                <c:pt idx="16">
                  <c:v>6.323835997220292</c:v>
                </c:pt>
                <c:pt idx="17">
                  <c:v>2.7797081306462821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Plan1!$A$98</c:f>
              <c:strCache>
                <c:ptCount val="1"/>
                <c:pt idx="0">
                  <c:v>QUANTITATIVO E PERCENTUAL DE ALUNOS MATRÍCULADOS EM CURSOS PRESENCIAIS, POR CAMPUS, NO ANO LETIVO DE 2015.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Plan1!$A$100:$A$117</c:f>
              <c:strCache>
                <c:ptCount val="18"/>
                <c:pt idx="0">
                  <c:v>ABAETETUBA</c:v>
                </c:pt>
                <c:pt idx="1">
                  <c:v>ALTAMIRA</c:v>
                </c:pt>
                <c:pt idx="2">
                  <c:v>ANANINDEUA</c:v>
                </c:pt>
                <c:pt idx="3">
                  <c:v>AVANÇADO VIGIA</c:v>
                </c:pt>
                <c:pt idx="4">
                  <c:v>BELÉM</c:v>
                </c:pt>
                <c:pt idx="5">
                  <c:v>BRAGANÇA</c:v>
                </c:pt>
                <c:pt idx="6">
                  <c:v>BREVES</c:v>
                </c:pt>
                <c:pt idx="7">
                  <c:v>CAMETÁ</c:v>
                </c:pt>
                <c:pt idx="8">
                  <c:v>CASTANHAL</c:v>
                </c:pt>
                <c:pt idx="9">
                  <c:v>CONCEIÇÃO DO ARAGUAIA</c:v>
                </c:pt>
                <c:pt idx="10">
                  <c:v>ITAITUBA</c:v>
                </c:pt>
                <c:pt idx="11">
                  <c:v>IND. MARABÁ</c:v>
                </c:pt>
                <c:pt idx="12">
                  <c:v>ÓBIDOS</c:v>
                </c:pt>
                <c:pt idx="13">
                  <c:v>PARAGOMINAS</c:v>
                </c:pt>
                <c:pt idx="14">
                  <c:v>PARAUAPEBAS</c:v>
                </c:pt>
                <c:pt idx="15">
                  <c:v>RURAL MARABÁ</c:v>
                </c:pt>
                <c:pt idx="16">
                  <c:v>TUCURUÍ</c:v>
                </c:pt>
                <c:pt idx="17">
                  <c:v>SANTARÉM</c:v>
                </c:pt>
              </c:strCache>
            </c:strRef>
          </c:cat>
          <c:val>
            <c:numRef>
              <c:f>Plan1!$D$100:$D$117</c:f>
              <c:numCache>
                <c:formatCode>0.00</c:formatCode>
                <c:ptCount val="18"/>
                <c:pt idx="0">
                  <c:v>8.444757213230119</c:v>
                </c:pt>
                <c:pt idx="1">
                  <c:v>1.6654937837203847</c:v>
                </c:pt>
                <c:pt idx="2">
                  <c:v>1.2901712409101571</c:v>
                </c:pt>
                <c:pt idx="3">
                  <c:v>2.0760028149190712</c:v>
                </c:pt>
                <c:pt idx="4">
                  <c:v>36.089608257095939</c:v>
                </c:pt>
                <c:pt idx="5">
                  <c:v>4.6798029556650249</c:v>
                </c:pt>
                <c:pt idx="6">
                  <c:v>1.9821721792165141</c:v>
                </c:pt>
                <c:pt idx="7">
                  <c:v>0.93830635702556886</c:v>
                </c:pt>
                <c:pt idx="8">
                  <c:v>10.204081632653061</c:v>
                </c:pt>
                <c:pt idx="9">
                  <c:v>6.0872624912033775</c:v>
                </c:pt>
                <c:pt idx="10">
                  <c:v>3.8235984048791929</c:v>
                </c:pt>
                <c:pt idx="11">
                  <c:v>1.8414262256626788</c:v>
                </c:pt>
                <c:pt idx="12">
                  <c:v>1.4543748533896317</c:v>
                </c:pt>
                <c:pt idx="13">
                  <c:v>1.7593244194229416</c:v>
                </c:pt>
                <c:pt idx="14">
                  <c:v>1.172882946281961</c:v>
                </c:pt>
                <c:pt idx="15">
                  <c:v>3.5421064977715222</c:v>
                </c:pt>
                <c:pt idx="16">
                  <c:v>8.4095707248416609</c:v>
                </c:pt>
                <c:pt idx="17">
                  <c:v>4.5390570021111891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Plan1!$A$124</c:f>
              <c:strCache>
                <c:ptCount val="1"/>
                <c:pt idx="0">
                  <c:v>QUANTITATIVO E PERCENTUAL DE ALUNOS MATRÍCULADOS EM CURSOS PRESENCIAIS, POR TIPO DE OFERTA, NO ANO LETIVO DE 2015.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Plan1!$A$126:$A$136</c:f>
              <c:strCache>
                <c:ptCount val="11"/>
                <c:pt idx="0">
                  <c:v>FORMAÇÃO INCIAL E CONTINUADA</c:v>
                </c:pt>
                <c:pt idx="1">
                  <c:v>TÉCNICO INTEGRADO</c:v>
                </c:pt>
                <c:pt idx="2">
                  <c:v>TÉCNICO INTEGRADO - PROEJA</c:v>
                </c:pt>
                <c:pt idx="3">
                  <c:v>TÉCNICO SUBSEQUENTE</c:v>
                </c:pt>
                <c:pt idx="4">
                  <c:v>GRADUAÇÃO - LICENCIATURA</c:v>
                </c:pt>
                <c:pt idx="5">
                  <c:v>GRADUAÇÃO - TECNOLOGIA</c:v>
                </c:pt>
                <c:pt idx="6">
                  <c:v>GRADUAÇÃO - BACHARELADO</c:v>
                </c:pt>
                <c:pt idx="7">
                  <c:v>PÓS-GRADUAÇÃO - APERFEIÇOAMENTO</c:v>
                </c:pt>
                <c:pt idx="8">
                  <c:v>PÓS-GRADUAÇÃO - ESPECIALIZAÇÃO</c:v>
                </c:pt>
                <c:pt idx="9">
                  <c:v>PÓS-GRADUAÇÃO - MESTRADO</c:v>
                </c:pt>
                <c:pt idx="10">
                  <c:v>PÓS-GRADUAÇÃO - DOUTORADO</c:v>
                </c:pt>
              </c:strCache>
            </c:strRef>
          </c:cat>
          <c:val>
            <c:numRef>
              <c:f>Plan1!$D$126:$D$136</c:f>
              <c:numCache>
                <c:formatCode>0.00</c:formatCode>
                <c:ptCount val="11"/>
                <c:pt idx="0">
                  <c:v>0</c:v>
                </c:pt>
                <c:pt idx="1">
                  <c:v>33.098756744076944</c:v>
                </c:pt>
                <c:pt idx="2">
                  <c:v>1.5716631480178278</c:v>
                </c:pt>
                <c:pt idx="3">
                  <c:v>38.564391273750878</c:v>
                </c:pt>
                <c:pt idx="4">
                  <c:v>11.306591602158104</c:v>
                </c:pt>
                <c:pt idx="5">
                  <c:v>11.177574478067088</c:v>
                </c:pt>
                <c:pt idx="6">
                  <c:v>3.9526155289702087</c:v>
                </c:pt>
                <c:pt idx="7">
                  <c:v>0</c:v>
                </c:pt>
                <c:pt idx="8">
                  <c:v>0.32840722495894908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Plan1!$A$53</c:f>
              <c:strCache>
                <c:ptCount val="1"/>
                <c:pt idx="0">
                  <c:v>QUANTITATIVO E PERCENTUAL DE ALUNOS INGRESSANTES EM CURSOS PRESENCIAIS, POR TIPO DE OFERTA, NO ANO LETIVO DE 2015.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Plan1!$A$55:$A$65</c:f>
              <c:strCache>
                <c:ptCount val="11"/>
                <c:pt idx="0">
                  <c:v>FORMAÇÃO INCIAL E CONTINUADA</c:v>
                </c:pt>
                <c:pt idx="1">
                  <c:v>TÉCNICO INTEGRADO</c:v>
                </c:pt>
                <c:pt idx="2">
                  <c:v>TÉCNICO INTEGRADO - PROEJA</c:v>
                </c:pt>
                <c:pt idx="3">
                  <c:v>TÉCNICO SUBSEQUENTE</c:v>
                </c:pt>
                <c:pt idx="4">
                  <c:v>GRADUAÇÃO - LICENCIATURA</c:v>
                </c:pt>
                <c:pt idx="5">
                  <c:v>GRADUAÇÃO - TECNOLOGIA</c:v>
                </c:pt>
                <c:pt idx="6">
                  <c:v>GRADUAÇÃO - BACHARELADO</c:v>
                </c:pt>
                <c:pt idx="7">
                  <c:v>PÓS-GRADUAÇÃO - APERFEIÇOAMENTO</c:v>
                </c:pt>
                <c:pt idx="8">
                  <c:v>PÓS-GRADUAÇÃO - ESPECIALIZAÇÃO</c:v>
                </c:pt>
                <c:pt idx="9">
                  <c:v>PÓS-GRADUAÇÃO - MESTRADO</c:v>
                </c:pt>
                <c:pt idx="10">
                  <c:v>PÓS-GRADUAÇÃO - DOUTORADO</c:v>
                </c:pt>
              </c:strCache>
            </c:strRef>
          </c:cat>
          <c:val>
            <c:numRef>
              <c:f>Plan1!$D$55:$D$65</c:f>
              <c:numCache>
                <c:formatCode>0.00</c:formatCode>
                <c:ptCount val="11"/>
                <c:pt idx="0">
                  <c:v>0</c:v>
                </c:pt>
                <c:pt idx="1">
                  <c:v>26.916840398424831</c:v>
                </c:pt>
                <c:pt idx="2">
                  <c:v>1.1582117211026175</c:v>
                </c:pt>
                <c:pt idx="3">
                  <c:v>50.335881399119756</c:v>
                </c:pt>
                <c:pt idx="4">
                  <c:v>8.6170952050034746</c:v>
                </c:pt>
                <c:pt idx="5">
                  <c:v>9.9374565670604582</c:v>
                </c:pt>
                <c:pt idx="6">
                  <c:v>3.034514709288858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26</xdr:row>
      <xdr:rowOff>19050</xdr:rowOff>
    </xdr:from>
    <xdr:to>
      <xdr:col>16</xdr:col>
      <xdr:colOff>19051</xdr:colOff>
      <xdr:row>49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97</xdr:row>
      <xdr:rowOff>190499</xdr:rowOff>
    </xdr:from>
    <xdr:to>
      <xdr:col>16</xdr:col>
      <xdr:colOff>9525</xdr:colOff>
      <xdr:row>120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123</xdr:row>
      <xdr:rowOff>190498</xdr:rowOff>
    </xdr:from>
    <xdr:to>
      <xdr:col>16</xdr:col>
      <xdr:colOff>9525</xdr:colOff>
      <xdr:row>147</xdr:row>
      <xdr:rowOff>19049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53</xdr:row>
      <xdr:rowOff>0</xdr:rowOff>
    </xdr:from>
    <xdr:to>
      <xdr:col>16</xdr:col>
      <xdr:colOff>9525</xdr:colOff>
      <xdr:row>73</xdr:row>
      <xdr:rowOff>171450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7"/>
  <sheetViews>
    <sheetView tabSelected="1" topLeftCell="A49" zoomScaleNormal="100" workbookViewId="0">
      <selection activeCell="I2" sqref="I2"/>
    </sheetView>
  </sheetViews>
  <sheetFormatPr defaultRowHeight="15" x14ac:dyDescent="0.25"/>
  <cols>
    <col min="2" max="2" width="33" bestFit="1" customWidth="1"/>
    <col min="3" max="3" width="18.85546875" bestFit="1" customWidth="1"/>
    <col min="4" max="4" width="11.85546875" bestFit="1" customWidth="1"/>
    <col min="5" max="5" width="11.85546875" customWidth="1"/>
    <col min="6" max="6" width="11.28515625" bestFit="1" customWidth="1"/>
    <col min="7" max="7" width="7.7109375" bestFit="1" customWidth="1"/>
    <col min="8" max="8" width="11.28515625" bestFit="1" customWidth="1"/>
    <col min="9" max="9" width="6.5703125" bestFit="1" customWidth="1"/>
    <col min="10" max="10" width="11.28515625" bestFit="1" customWidth="1"/>
    <col min="11" max="11" width="7.7109375" bestFit="1" customWidth="1"/>
    <col min="12" max="12" width="11.28515625" bestFit="1" customWidth="1"/>
    <col min="13" max="13" width="7.7109375" bestFit="1" customWidth="1"/>
    <col min="14" max="14" width="11.28515625" bestFit="1" customWidth="1"/>
    <col min="15" max="15" width="8" customWidth="1"/>
    <col min="16" max="16" width="11.28515625" bestFit="1" customWidth="1"/>
    <col min="17" max="17" width="8" customWidth="1"/>
    <col min="18" max="18" width="11.28515625" bestFit="1" customWidth="1"/>
    <col min="19" max="19" width="7.5703125" customWidth="1"/>
    <col min="20" max="20" width="11.28515625" bestFit="1" customWidth="1"/>
    <col min="21" max="21" width="8" customWidth="1"/>
    <col min="22" max="22" width="11.28515625" bestFit="1" customWidth="1"/>
    <col min="23" max="23" width="8" customWidth="1"/>
    <col min="24" max="24" width="11.28515625" bestFit="1" customWidth="1"/>
    <col min="25" max="25" width="8" customWidth="1"/>
    <col min="26" max="26" width="11.28515625" bestFit="1" customWidth="1"/>
    <col min="27" max="27" width="8" customWidth="1"/>
    <col min="28" max="28" width="11.28515625" bestFit="1" customWidth="1"/>
    <col min="29" max="29" width="8" customWidth="1"/>
    <col min="30" max="30" width="11.28515625" bestFit="1" customWidth="1"/>
    <col min="31" max="31" width="8" customWidth="1"/>
    <col min="32" max="32" width="11.28515625" bestFit="1" customWidth="1"/>
    <col min="33" max="33" width="8" customWidth="1"/>
    <col min="34" max="34" width="11.28515625" bestFit="1" customWidth="1"/>
    <col min="35" max="35" width="8" customWidth="1"/>
    <col min="36" max="36" width="11.28515625" bestFit="1" customWidth="1"/>
    <col min="37" max="37" width="8" customWidth="1"/>
    <col min="38" max="38" width="11.28515625" bestFit="1" customWidth="1"/>
    <col min="39" max="39" width="8" customWidth="1"/>
    <col min="40" max="40" width="11.28515625" bestFit="1" customWidth="1"/>
    <col min="41" max="41" width="8" customWidth="1"/>
    <col min="42" max="42" width="9.140625" style="26"/>
  </cols>
  <sheetData>
    <row r="1" spans="1:42" x14ac:dyDescent="0.25">
      <c r="A1" s="5" t="s">
        <v>49</v>
      </c>
      <c r="F1" s="63"/>
      <c r="G1" s="63"/>
      <c r="H1" s="63"/>
      <c r="I1" s="63"/>
      <c r="J1" s="63"/>
      <c r="K1" s="63"/>
      <c r="AP1"/>
    </row>
    <row r="2" spans="1:42" x14ac:dyDescent="0.25">
      <c r="A2" s="5" t="s">
        <v>50</v>
      </c>
      <c r="F2" s="7"/>
      <c r="G2" s="7"/>
      <c r="H2" s="7"/>
      <c r="I2" s="7"/>
      <c r="J2" s="7"/>
      <c r="K2" s="7"/>
      <c r="AP2"/>
    </row>
    <row r="3" spans="1:42" x14ac:dyDescent="0.25">
      <c r="A3" s="5" t="s">
        <v>51</v>
      </c>
      <c r="F3" s="7"/>
      <c r="G3" s="7"/>
      <c r="H3" s="7"/>
      <c r="I3" s="7"/>
      <c r="J3" s="7"/>
      <c r="K3" s="7"/>
      <c r="AP3"/>
    </row>
    <row r="4" spans="1:42" x14ac:dyDescent="0.25">
      <c r="AP4"/>
    </row>
    <row r="5" spans="1:42" x14ac:dyDescent="0.25">
      <c r="A5" s="5" t="s">
        <v>53</v>
      </c>
      <c r="AP5"/>
    </row>
    <row r="6" spans="1:42" ht="18" customHeight="1" x14ac:dyDescent="0.25">
      <c r="A6" s="57" t="s">
        <v>14</v>
      </c>
      <c r="B6" s="57" t="s">
        <v>17</v>
      </c>
      <c r="C6" s="57" t="s">
        <v>18</v>
      </c>
      <c r="D6" s="42" t="s">
        <v>42</v>
      </c>
      <c r="E6" s="42" t="s">
        <v>54</v>
      </c>
      <c r="F6" s="60" t="s">
        <v>21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/>
    </row>
    <row r="7" spans="1:42" ht="18" customHeight="1" x14ac:dyDescent="0.25">
      <c r="A7" s="58"/>
      <c r="B7" s="58"/>
      <c r="C7" s="58"/>
      <c r="D7" s="43"/>
      <c r="E7" s="43"/>
      <c r="F7" s="61" t="s">
        <v>22</v>
      </c>
      <c r="G7" s="62"/>
      <c r="H7" s="61" t="s">
        <v>23</v>
      </c>
      <c r="I7" s="62"/>
      <c r="J7" s="61" t="s">
        <v>44</v>
      </c>
      <c r="K7" s="62"/>
      <c r="L7" s="61" t="s">
        <v>45</v>
      </c>
      <c r="M7" s="62"/>
      <c r="N7" s="61" t="s">
        <v>24</v>
      </c>
      <c r="O7" s="62"/>
      <c r="P7" s="61" t="s">
        <v>25</v>
      </c>
      <c r="Q7" s="62"/>
      <c r="R7" s="61" t="s">
        <v>26</v>
      </c>
      <c r="S7" s="62"/>
      <c r="T7" s="61" t="s">
        <v>34</v>
      </c>
      <c r="U7" s="62"/>
      <c r="V7" s="61" t="s">
        <v>27</v>
      </c>
      <c r="W7" s="62"/>
      <c r="X7" s="61" t="s">
        <v>28</v>
      </c>
      <c r="Y7" s="62"/>
      <c r="Z7" s="61" t="s">
        <v>29</v>
      </c>
      <c r="AA7" s="62"/>
      <c r="AB7" s="61" t="s">
        <v>30</v>
      </c>
      <c r="AC7" s="62"/>
      <c r="AD7" s="61" t="s">
        <v>31</v>
      </c>
      <c r="AE7" s="62"/>
      <c r="AF7" s="61" t="s">
        <v>32</v>
      </c>
      <c r="AG7" s="62"/>
      <c r="AH7" s="61" t="s">
        <v>33</v>
      </c>
      <c r="AI7" s="62"/>
      <c r="AJ7" s="61" t="s">
        <v>35</v>
      </c>
      <c r="AK7" s="62"/>
      <c r="AL7" s="61" t="s">
        <v>36</v>
      </c>
      <c r="AM7" s="62"/>
      <c r="AN7" s="61" t="s">
        <v>37</v>
      </c>
      <c r="AO7" s="62"/>
      <c r="AP7"/>
    </row>
    <row r="8" spans="1:42" ht="18" customHeight="1" x14ac:dyDescent="0.25">
      <c r="A8" s="59"/>
      <c r="B8" s="59"/>
      <c r="C8" s="59"/>
      <c r="D8" s="44"/>
      <c r="E8" s="44"/>
      <c r="F8" s="2" t="s">
        <v>41</v>
      </c>
      <c r="G8" s="4" t="s">
        <v>43</v>
      </c>
      <c r="H8" s="2" t="s">
        <v>41</v>
      </c>
      <c r="I8" s="4" t="s">
        <v>43</v>
      </c>
      <c r="J8" s="2" t="s">
        <v>41</v>
      </c>
      <c r="K8" s="4" t="s">
        <v>43</v>
      </c>
      <c r="L8" s="2" t="s">
        <v>41</v>
      </c>
      <c r="M8" s="4" t="s">
        <v>43</v>
      </c>
      <c r="N8" s="2" t="s">
        <v>41</v>
      </c>
      <c r="O8" s="4" t="s">
        <v>43</v>
      </c>
      <c r="P8" s="2" t="s">
        <v>41</v>
      </c>
      <c r="Q8" s="4" t="s">
        <v>43</v>
      </c>
      <c r="R8" s="2" t="s">
        <v>41</v>
      </c>
      <c r="S8" s="4" t="s">
        <v>43</v>
      </c>
      <c r="T8" s="2" t="s">
        <v>41</v>
      </c>
      <c r="U8" s="4" t="s">
        <v>43</v>
      </c>
      <c r="V8" s="2" t="s">
        <v>41</v>
      </c>
      <c r="W8" s="4" t="s">
        <v>43</v>
      </c>
      <c r="X8" s="2" t="s">
        <v>41</v>
      </c>
      <c r="Y8" s="4" t="s">
        <v>43</v>
      </c>
      <c r="Z8" s="2" t="s">
        <v>41</v>
      </c>
      <c r="AA8" s="4" t="s">
        <v>43</v>
      </c>
      <c r="AB8" s="2" t="s">
        <v>41</v>
      </c>
      <c r="AC8" s="4" t="s">
        <v>43</v>
      </c>
      <c r="AD8" s="2" t="s">
        <v>41</v>
      </c>
      <c r="AE8" s="4" t="s">
        <v>43</v>
      </c>
      <c r="AF8" s="2" t="s">
        <v>41</v>
      </c>
      <c r="AG8" s="4" t="s">
        <v>43</v>
      </c>
      <c r="AH8" s="2" t="s">
        <v>41</v>
      </c>
      <c r="AI8" s="4" t="s">
        <v>43</v>
      </c>
      <c r="AJ8" s="2" t="s">
        <v>41</v>
      </c>
      <c r="AK8" s="4" t="s">
        <v>43</v>
      </c>
      <c r="AL8" s="2" t="s">
        <v>41</v>
      </c>
      <c r="AM8" s="4" t="s">
        <v>43</v>
      </c>
      <c r="AN8" s="2" t="s">
        <v>41</v>
      </c>
      <c r="AO8" s="4" t="s">
        <v>43</v>
      </c>
      <c r="AP8"/>
    </row>
    <row r="9" spans="1:42" s="26" customFormat="1" ht="76.5" customHeight="1" x14ac:dyDescent="0.25">
      <c r="A9" s="9" t="s">
        <v>19</v>
      </c>
      <c r="B9" s="10" t="s">
        <v>74</v>
      </c>
      <c r="C9" s="10" t="s">
        <v>0</v>
      </c>
      <c r="D9" s="11" t="s">
        <v>13</v>
      </c>
      <c r="E9" s="11">
        <f t="shared" ref="E9:E19" si="0">(F9+H9+J9+L9+N9+P9+R9+T9+V9+X9+Z9+AB9+AD9+AF9+AH9+AJ9+AL9+AN9)</f>
        <v>0</v>
      </c>
      <c r="F9" s="10">
        <v>0</v>
      </c>
      <c r="G9" s="10"/>
      <c r="H9" s="10">
        <v>0</v>
      </c>
      <c r="I9" s="10"/>
      <c r="J9" s="10">
        <v>0</v>
      </c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>
        <v>0</v>
      </c>
      <c r="S9" s="10"/>
      <c r="T9" s="10">
        <v>0</v>
      </c>
      <c r="U9" s="10"/>
      <c r="V9" s="10">
        <v>0</v>
      </c>
      <c r="W9" s="10"/>
      <c r="X9" s="10">
        <v>0</v>
      </c>
      <c r="Y9" s="10"/>
      <c r="Z9" s="10">
        <v>0</v>
      </c>
      <c r="AA9" s="10"/>
      <c r="AB9" s="10">
        <v>0</v>
      </c>
      <c r="AC9" s="10"/>
      <c r="AD9" s="10">
        <v>0</v>
      </c>
      <c r="AE9" s="10"/>
      <c r="AF9" s="10">
        <v>0</v>
      </c>
      <c r="AG9" s="10"/>
      <c r="AH9" s="10">
        <v>0</v>
      </c>
      <c r="AI9" s="10"/>
      <c r="AJ9" s="10">
        <v>0</v>
      </c>
      <c r="AK9" s="10"/>
      <c r="AL9" s="10">
        <v>0</v>
      </c>
      <c r="AM9" s="10"/>
      <c r="AN9" s="10">
        <v>0</v>
      </c>
      <c r="AO9" s="10"/>
    </row>
    <row r="10" spans="1:42" s="26" customFormat="1" ht="27" customHeight="1" x14ac:dyDescent="0.25">
      <c r="A10" s="48" t="s">
        <v>16</v>
      </c>
      <c r="B10" s="49" t="s">
        <v>1</v>
      </c>
      <c r="C10" s="16" t="s">
        <v>11</v>
      </c>
      <c r="D10" s="50">
        <v>0.5</v>
      </c>
      <c r="E10" s="24">
        <f t="shared" si="0"/>
        <v>1162</v>
      </c>
      <c r="F10" s="17">
        <v>189</v>
      </c>
      <c r="G10" s="18">
        <f>(F10*100)/F20</f>
        <v>34.870848708487088</v>
      </c>
      <c r="H10" s="17">
        <v>0</v>
      </c>
      <c r="I10" s="18">
        <f>(H10*100)/H20</f>
        <v>0</v>
      </c>
      <c r="J10" s="17">
        <v>0</v>
      </c>
      <c r="K10" s="18" t="e">
        <f>(J10*100)/J20</f>
        <v>#DIV/0!</v>
      </c>
      <c r="L10" s="17">
        <v>0</v>
      </c>
      <c r="M10" s="18">
        <f>(L10*100)/L20</f>
        <v>0</v>
      </c>
      <c r="N10" s="17">
        <v>359</v>
      </c>
      <c r="O10" s="18">
        <f>(N10*100)/N20</f>
        <v>28.766025641025642</v>
      </c>
      <c r="P10" s="8">
        <v>160</v>
      </c>
      <c r="Q10" s="18">
        <f>(P10*100)/P20</f>
        <v>44.817927170868344</v>
      </c>
      <c r="R10" s="17">
        <v>0</v>
      </c>
      <c r="S10" s="18">
        <f>(R10*100)/R20</f>
        <v>0</v>
      </c>
      <c r="T10" s="17">
        <v>0</v>
      </c>
      <c r="U10" s="18">
        <f>(T10*100)/T20</f>
        <v>0</v>
      </c>
      <c r="V10" s="17">
        <v>77</v>
      </c>
      <c r="W10" s="18">
        <f>(V10*100)/(SUM(V10:V12))</f>
        <v>16.488222698072803</v>
      </c>
      <c r="X10" s="17">
        <v>0</v>
      </c>
      <c r="Y10" s="18">
        <f>(X10*100)/X20</f>
        <v>0</v>
      </c>
      <c r="Z10" s="17">
        <v>117</v>
      </c>
      <c r="AA10" s="18">
        <f>(Z10*100)/Z20</f>
        <v>75.483870967741936</v>
      </c>
      <c r="AB10" s="17">
        <v>0</v>
      </c>
      <c r="AC10" s="18" t="e">
        <f>(AB10*100)/AB20</f>
        <v>#DIV/0!</v>
      </c>
      <c r="AD10" s="17">
        <v>0</v>
      </c>
      <c r="AE10" s="18">
        <f>(AD10*100)/AD20</f>
        <v>0</v>
      </c>
      <c r="AF10" s="17">
        <v>0</v>
      </c>
      <c r="AG10" s="18">
        <f>(AF10*100)/AF20</f>
        <v>0</v>
      </c>
      <c r="AH10" s="17">
        <v>0</v>
      </c>
      <c r="AI10" s="18">
        <f>(AH10*100)/AH20</f>
        <v>0</v>
      </c>
      <c r="AJ10" s="17">
        <v>0</v>
      </c>
      <c r="AK10" s="18">
        <f>(AJ10*100)/AJ20</f>
        <v>0</v>
      </c>
      <c r="AL10" s="17">
        <v>140</v>
      </c>
      <c r="AM10" s="18">
        <f>(AL10*100)/AL20</f>
        <v>51.282051282051285</v>
      </c>
      <c r="AN10" s="17">
        <v>120</v>
      </c>
      <c r="AO10" s="18">
        <f>(AN10*100)/AN20</f>
        <v>100</v>
      </c>
    </row>
    <row r="11" spans="1:42" s="26" customFormat="1" ht="27" customHeight="1" x14ac:dyDescent="0.25">
      <c r="A11" s="48"/>
      <c r="B11" s="49"/>
      <c r="C11" s="16" t="s">
        <v>39</v>
      </c>
      <c r="D11" s="50"/>
      <c r="E11" s="24">
        <f t="shared" si="0"/>
        <v>50</v>
      </c>
      <c r="F11" s="17">
        <v>0</v>
      </c>
      <c r="G11" s="18">
        <f>(F11*100)/F20</f>
        <v>0</v>
      </c>
      <c r="H11" s="17">
        <v>0</v>
      </c>
      <c r="I11" s="18">
        <f>(H11*100)/H20</f>
        <v>0</v>
      </c>
      <c r="J11" s="17">
        <v>0</v>
      </c>
      <c r="K11" s="18" t="e">
        <f>(J11*100)/J20</f>
        <v>#DIV/0!</v>
      </c>
      <c r="L11" s="17">
        <v>0</v>
      </c>
      <c r="M11" s="18">
        <f>(L11*100)/L20</f>
        <v>0</v>
      </c>
      <c r="N11" s="17">
        <v>0</v>
      </c>
      <c r="O11" s="18">
        <f>(N11*100)/N20</f>
        <v>0</v>
      </c>
      <c r="P11" s="17">
        <v>0</v>
      </c>
      <c r="Q11" s="18">
        <f>(P11*100)/P20</f>
        <v>0</v>
      </c>
      <c r="R11" s="17">
        <v>0</v>
      </c>
      <c r="S11" s="18">
        <f>(R11*100)/R20</f>
        <v>0</v>
      </c>
      <c r="T11" s="17">
        <v>0</v>
      </c>
      <c r="U11" s="18">
        <f>(T11*100)/T20</f>
        <v>0</v>
      </c>
      <c r="V11" s="8">
        <v>25</v>
      </c>
      <c r="W11" s="18">
        <f>(V11*100)/(SUM(V10:V12))</f>
        <v>5.3533190578158454</v>
      </c>
      <c r="X11" s="17">
        <v>0</v>
      </c>
      <c r="Y11" s="18">
        <f>(X11*100)/X20</f>
        <v>0</v>
      </c>
      <c r="Z11" s="17">
        <v>0</v>
      </c>
      <c r="AA11" s="18">
        <f>(Z11*100)/Z20</f>
        <v>0</v>
      </c>
      <c r="AB11" s="17">
        <v>0</v>
      </c>
      <c r="AC11" s="18" t="e">
        <f>(AB11*100)/AB20</f>
        <v>#DIV/0!</v>
      </c>
      <c r="AD11" s="17">
        <v>0</v>
      </c>
      <c r="AE11" s="18">
        <f>(AD11*100)/AD20</f>
        <v>0</v>
      </c>
      <c r="AF11" s="17">
        <v>0</v>
      </c>
      <c r="AG11" s="18">
        <f>(AF11*100)/AF20</f>
        <v>0</v>
      </c>
      <c r="AH11" s="17">
        <v>0</v>
      </c>
      <c r="AI11" s="18">
        <f>(AH11*100)/AH20</f>
        <v>0</v>
      </c>
      <c r="AJ11" s="17">
        <v>0</v>
      </c>
      <c r="AK11" s="18">
        <f>(AJ11*100)/AJ20</f>
        <v>0</v>
      </c>
      <c r="AL11" s="17">
        <v>25</v>
      </c>
      <c r="AM11" s="18">
        <f>(AL11*100)/AL20</f>
        <v>9.1575091575091569</v>
      </c>
      <c r="AN11" s="17">
        <v>0</v>
      </c>
      <c r="AO11" s="18">
        <f>(AN11*100)/AN20</f>
        <v>0</v>
      </c>
    </row>
    <row r="12" spans="1:42" s="26" customFormat="1" ht="27" customHeight="1" x14ac:dyDescent="0.25">
      <c r="A12" s="48"/>
      <c r="B12" s="49"/>
      <c r="C12" s="17" t="s">
        <v>12</v>
      </c>
      <c r="D12" s="50"/>
      <c r="E12" s="24">
        <f t="shared" si="0"/>
        <v>2173</v>
      </c>
      <c r="F12" s="17">
        <v>312</v>
      </c>
      <c r="G12" s="18">
        <f>(F12*100)/F20</f>
        <v>57.564575645756456</v>
      </c>
      <c r="H12" s="17">
        <v>141</v>
      </c>
      <c r="I12" s="18">
        <f>(H12*100)/H20</f>
        <v>100</v>
      </c>
      <c r="J12" s="17">
        <v>0</v>
      </c>
      <c r="K12" s="18" t="e">
        <f>(J12*100)/J20</f>
        <v>#DIV/0!</v>
      </c>
      <c r="L12" s="8">
        <v>150</v>
      </c>
      <c r="M12" s="18">
        <f>(L12*100)/L20</f>
        <v>100</v>
      </c>
      <c r="N12" s="17">
        <v>444</v>
      </c>
      <c r="O12" s="18">
        <f>(N12*100)/N20</f>
        <v>35.57692307692308</v>
      </c>
      <c r="P12" s="17">
        <v>77</v>
      </c>
      <c r="Q12" s="18">
        <f>(P12*100)/P20</f>
        <v>21.568627450980394</v>
      </c>
      <c r="R12" s="8">
        <v>105</v>
      </c>
      <c r="S12" s="18">
        <f>(R12*100)/R20</f>
        <v>100</v>
      </c>
      <c r="T12" s="8">
        <v>80</v>
      </c>
      <c r="U12" s="18">
        <f>(T12*100)/T20</f>
        <v>100</v>
      </c>
      <c r="V12" s="17">
        <v>365</v>
      </c>
      <c r="W12" s="18">
        <f>(V12*100)/(SUM(V10:V12))</f>
        <v>78.158458244111344</v>
      </c>
      <c r="X12" s="17">
        <v>115</v>
      </c>
      <c r="Y12" s="18">
        <f>(X12*100)/X20</f>
        <v>65.714285714285708</v>
      </c>
      <c r="Z12" s="17">
        <v>0</v>
      </c>
      <c r="AA12" s="18">
        <f>(Z12*100)/Z20</f>
        <v>0</v>
      </c>
      <c r="AB12" s="17">
        <v>0</v>
      </c>
      <c r="AC12" s="18" t="e">
        <f>(AB12*100)/AB20</f>
        <v>#DIV/0!</v>
      </c>
      <c r="AD12" s="8">
        <v>80</v>
      </c>
      <c r="AE12" s="18">
        <f>(AD12*100)/AD20</f>
        <v>100</v>
      </c>
      <c r="AF12" s="8">
        <v>150</v>
      </c>
      <c r="AG12" s="18">
        <f>(AF12*100)/AF20</f>
        <v>100</v>
      </c>
      <c r="AH12" s="17">
        <v>79</v>
      </c>
      <c r="AI12" s="18">
        <f>(AH12*100)/AH20</f>
        <v>100</v>
      </c>
      <c r="AJ12" s="17">
        <v>75</v>
      </c>
      <c r="AK12" s="18">
        <f>(AJ12*100)/AJ20</f>
        <v>100</v>
      </c>
      <c r="AL12" s="17">
        <v>0</v>
      </c>
      <c r="AM12" s="18">
        <f>(AL12*100)/AL20</f>
        <v>0</v>
      </c>
      <c r="AN12" s="17">
        <v>0</v>
      </c>
      <c r="AO12" s="18">
        <f>(AN12*100)/AN20</f>
        <v>0</v>
      </c>
    </row>
    <row r="13" spans="1:42" s="25" customFormat="1" ht="21" customHeight="1" x14ac:dyDescent="0.25">
      <c r="A13" s="51" t="s">
        <v>20</v>
      </c>
      <c r="B13" s="52" t="s">
        <v>15</v>
      </c>
      <c r="C13" s="12" t="s">
        <v>2</v>
      </c>
      <c r="D13" s="20">
        <v>0.2</v>
      </c>
      <c r="E13" s="13">
        <f t="shared" si="0"/>
        <v>372</v>
      </c>
      <c r="F13" s="12">
        <v>41</v>
      </c>
      <c r="G13" s="21">
        <f>(F13*100)/F20</f>
        <v>7.5645756457564577</v>
      </c>
      <c r="H13" s="12">
        <v>0</v>
      </c>
      <c r="I13" s="21">
        <f>(H13*100)/H20</f>
        <v>0</v>
      </c>
      <c r="J13" s="12">
        <v>0</v>
      </c>
      <c r="K13" s="21" t="e">
        <f>(J13*100)/J20</f>
        <v>#DIV/0!</v>
      </c>
      <c r="L13" s="12">
        <v>0</v>
      </c>
      <c r="M13" s="21">
        <f>(L13*100)/L20</f>
        <v>0</v>
      </c>
      <c r="N13" s="12">
        <v>211</v>
      </c>
      <c r="O13" s="21">
        <f>(N13*100)/N20</f>
        <v>16.907051282051281</v>
      </c>
      <c r="P13" s="12">
        <v>40</v>
      </c>
      <c r="Q13" s="21">
        <f>(P13*100)/P20</f>
        <v>11.204481792717086</v>
      </c>
      <c r="R13" s="12">
        <v>0</v>
      </c>
      <c r="S13" s="21">
        <f>(R13*100)/R20</f>
        <v>0</v>
      </c>
      <c r="T13" s="12">
        <v>0</v>
      </c>
      <c r="U13" s="21">
        <f>(T13*100)/T20</f>
        <v>0</v>
      </c>
      <c r="V13" s="12">
        <v>40</v>
      </c>
      <c r="W13" s="21">
        <f>(V13*100)/(SUM(V13:V15))</f>
        <v>33.333333333333336</v>
      </c>
      <c r="X13" s="12">
        <v>0</v>
      </c>
      <c r="Y13" s="21">
        <f>(X13*100)/X20</f>
        <v>0</v>
      </c>
      <c r="Z13" s="12">
        <v>0</v>
      </c>
      <c r="AA13" s="21">
        <f>(Z13*100)/Z20</f>
        <v>0</v>
      </c>
      <c r="AB13" s="12">
        <v>0</v>
      </c>
      <c r="AC13" s="21" t="e">
        <f>(AB13*100)/AB20</f>
        <v>#DIV/0!</v>
      </c>
      <c r="AD13" s="12">
        <v>0</v>
      </c>
      <c r="AE13" s="21">
        <f>(AD13*100)/AD20</f>
        <v>0</v>
      </c>
      <c r="AF13" s="12">
        <v>0</v>
      </c>
      <c r="AG13" s="21">
        <f>(AF13*100)/AF20</f>
        <v>0</v>
      </c>
      <c r="AH13" s="12">
        <v>0</v>
      </c>
      <c r="AI13" s="21">
        <f>(AH13*100)/AH20</f>
        <v>0</v>
      </c>
      <c r="AJ13" s="12">
        <v>0</v>
      </c>
      <c r="AK13" s="21">
        <f>(AJ13*100)/AJ20</f>
        <v>0</v>
      </c>
      <c r="AL13" s="12">
        <v>40</v>
      </c>
      <c r="AM13" s="21">
        <f>(AL13*100)/AL20</f>
        <v>14.652014652014651</v>
      </c>
      <c r="AN13" s="12">
        <v>0</v>
      </c>
      <c r="AO13" s="21">
        <f>(AN13*100)/AN20</f>
        <v>0</v>
      </c>
    </row>
    <row r="14" spans="1:42" s="25" customFormat="1" ht="21" customHeight="1" x14ac:dyDescent="0.25">
      <c r="A14" s="51"/>
      <c r="B14" s="52"/>
      <c r="C14" s="12" t="s">
        <v>4</v>
      </c>
      <c r="D14" s="53">
        <v>0.3</v>
      </c>
      <c r="E14" s="13">
        <f t="shared" si="0"/>
        <v>429</v>
      </c>
      <c r="F14" s="12">
        <v>0</v>
      </c>
      <c r="G14" s="21">
        <f>(F14*100)/F20</f>
        <v>0</v>
      </c>
      <c r="H14" s="12">
        <v>0</v>
      </c>
      <c r="I14" s="21">
        <f>(H14*100)/H20</f>
        <v>0</v>
      </c>
      <c r="J14" s="12">
        <v>0</v>
      </c>
      <c r="K14" s="21" t="e">
        <f>(J14*100)/J20</f>
        <v>#DIV/0!</v>
      </c>
      <c r="L14" s="12">
        <v>0</v>
      </c>
      <c r="M14" s="21">
        <f>(L14*100)/L20</f>
        <v>0</v>
      </c>
      <c r="N14" s="12">
        <v>168</v>
      </c>
      <c r="O14" s="21">
        <f>(N14*100)/N20</f>
        <v>13.461538461538462</v>
      </c>
      <c r="P14" s="12">
        <v>80</v>
      </c>
      <c r="Q14" s="21">
        <f>(P14*100)/P20</f>
        <v>22.408963585434172</v>
      </c>
      <c r="R14" s="12">
        <v>0</v>
      </c>
      <c r="S14" s="21">
        <f>(R14*100)/R20</f>
        <v>0</v>
      </c>
      <c r="T14" s="12">
        <v>0</v>
      </c>
      <c r="U14" s="21">
        <f>(T14*100)/T20</f>
        <v>0</v>
      </c>
      <c r="V14" s="12">
        <v>40</v>
      </c>
      <c r="W14" s="21">
        <f>(V14*100)/(SUM(V13:V15))</f>
        <v>33.333333333333336</v>
      </c>
      <c r="X14" s="12">
        <v>35</v>
      </c>
      <c r="Y14" s="21">
        <f>(X14*100)/X20</f>
        <v>20</v>
      </c>
      <c r="Z14" s="12">
        <v>38</v>
      </c>
      <c r="AA14" s="21">
        <f>(Z14*100)/Z20</f>
        <v>24.516129032258064</v>
      </c>
      <c r="AB14" s="12">
        <v>0</v>
      </c>
      <c r="AC14" s="21" t="e">
        <f>(AB14*100)/AB20</f>
        <v>#DIV/0!</v>
      </c>
      <c r="AD14" s="12">
        <v>0</v>
      </c>
      <c r="AE14" s="21">
        <f>(AD14*100)/AD20</f>
        <v>0</v>
      </c>
      <c r="AF14" s="12">
        <v>0</v>
      </c>
      <c r="AG14" s="21">
        <f>(AF14*100)/AF20</f>
        <v>0</v>
      </c>
      <c r="AH14" s="12">
        <v>0</v>
      </c>
      <c r="AI14" s="21">
        <f>(AH14*100)/AH20</f>
        <v>0</v>
      </c>
      <c r="AJ14" s="12">
        <v>0</v>
      </c>
      <c r="AK14" s="21">
        <f>(AJ14*100)/AJ20</f>
        <v>0</v>
      </c>
      <c r="AL14" s="12">
        <v>68</v>
      </c>
      <c r="AM14" s="21">
        <f>(AL14*100)/AL20</f>
        <v>24.908424908424909</v>
      </c>
      <c r="AN14" s="12">
        <v>0</v>
      </c>
      <c r="AO14" s="21">
        <f>(AN14*100)/AN20</f>
        <v>0</v>
      </c>
    </row>
    <row r="15" spans="1:42" s="25" customFormat="1" ht="21" customHeight="1" x14ac:dyDescent="0.25">
      <c r="A15" s="51"/>
      <c r="B15" s="52"/>
      <c r="C15" s="12" t="s">
        <v>3</v>
      </c>
      <c r="D15" s="54"/>
      <c r="E15" s="13">
        <f t="shared" si="0"/>
        <v>131</v>
      </c>
      <c r="F15" s="12">
        <v>0</v>
      </c>
      <c r="G15" s="21">
        <f>(F15*100)/F20</f>
        <v>0</v>
      </c>
      <c r="H15" s="12">
        <v>0</v>
      </c>
      <c r="I15" s="21">
        <f>(H15*100)/H20</f>
        <v>0</v>
      </c>
      <c r="J15" s="12">
        <v>0</v>
      </c>
      <c r="K15" s="21" t="e">
        <f>(J15*100)/J20</f>
        <v>#DIV/0!</v>
      </c>
      <c r="L15" s="12">
        <v>0</v>
      </c>
      <c r="M15" s="21">
        <f>(L15*100)/L20</f>
        <v>0</v>
      </c>
      <c r="N15" s="12">
        <v>66</v>
      </c>
      <c r="O15" s="21">
        <f>(N15*100)/N20</f>
        <v>5.2884615384615383</v>
      </c>
      <c r="P15" s="12">
        <v>0</v>
      </c>
      <c r="Q15" s="21">
        <f>(P15*100)/P20</f>
        <v>0</v>
      </c>
      <c r="R15" s="12">
        <v>0</v>
      </c>
      <c r="S15" s="21">
        <f>(R15*100)/R20</f>
        <v>0</v>
      </c>
      <c r="T15" s="12">
        <v>0</v>
      </c>
      <c r="U15" s="21">
        <f>(T15*100)/T20</f>
        <v>0</v>
      </c>
      <c r="V15" s="12">
        <v>40</v>
      </c>
      <c r="W15" s="21">
        <f>(V15*100)/(SUM(V13:V15))</f>
        <v>33.333333333333336</v>
      </c>
      <c r="X15" s="12">
        <v>25</v>
      </c>
      <c r="Y15" s="21">
        <f>(X15*100)/X20</f>
        <v>14.285714285714286</v>
      </c>
      <c r="Z15" s="12">
        <v>0</v>
      </c>
      <c r="AA15" s="21">
        <f>(Z15*100)/Z20</f>
        <v>0</v>
      </c>
      <c r="AB15" s="12">
        <v>0</v>
      </c>
      <c r="AC15" s="21" t="e">
        <f>(AB15*100)/AB20</f>
        <v>#DIV/0!</v>
      </c>
      <c r="AD15" s="12">
        <v>0</v>
      </c>
      <c r="AE15" s="21">
        <f>(AD15*100)/AD20</f>
        <v>0</v>
      </c>
      <c r="AF15" s="12">
        <v>0</v>
      </c>
      <c r="AG15" s="21">
        <f>(AF15*100)/AF20</f>
        <v>0</v>
      </c>
      <c r="AH15" s="12">
        <v>0</v>
      </c>
      <c r="AI15" s="21">
        <f>(AH15*100)/AH20</f>
        <v>0</v>
      </c>
      <c r="AJ15" s="12">
        <v>0</v>
      </c>
      <c r="AK15" s="21">
        <f>(AJ15*100)/AJ20</f>
        <v>0</v>
      </c>
      <c r="AL15" s="12">
        <v>0</v>
      </c>
      <c r="AM15" s="21">
        <f>(AL15*100)/AL20</f>
        <v>0</v>
      </c>
      <c r="AN15" s="12">
        <v>0</v>
      </c>
      <c r="AO15" s="21">
        <f>(AN15*100)/AN20</f>
        <v>0</v>
      </c>
    </row>
    <row r="16" spans="1:42" s="25" customFormat="1" ht="21" customHeight="1" x14ac:dyDescent="0.25">
      <c r="A16" s="51"/>
      <c r="B16" s="55" t="s">
        <v>7</v>
      </c>
      <c r="C16" s="22" t="s">
        <v>5</v>
      </c>
      <c r="D16" s="23" t="s">
        <v>13</v>
      </c>
      <c r="E16" s="23">
        <f t="shared" si="0"/>
        <v>0</v>
      </c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/>
      <c r="AC16" s="22"/>
      <c r="AD16" s="22">
        <v>0</v>
      </c>
      <c r="AE16" s="22"/>
      <c r="AF16" s="22">
        <v>0</v>
      </c>
      <c r="AG16" s="22"/>
      <c r="AH16" s="22">
        <v>0</v>
      </c>
      <c r="AI16" s="22"/>
      <c r="AJ16" s="22">
        <v>0</v>
      </c>
      <c r="AK16" s="22"/>
      <c r="AL16" s="22">
        <v>0</v>
      </c>
      <c r="AM16" s="22"/>
      <c r="AN16" s="22">
        <v>0</v>
      </c>
      <c r="AO16" s="22"/>
    </row>
    <row r="17" spans="1:42" s="25" customFormat="1" ht="21" customHeight="1" x14ac:dyDescent="0.25">
      <c r="A17" s="51"/>
      <c r="B17" s="55"/>
      <c r="C17" s="22" t="s">
        <v>6</v>
      </c>
      <c r="D17" s="23" t="s">
        <v>13</v>
      </c>
      <c r="E17" s="23">
        <f t="shared" si="0"/>
        <v>0</v>
      </c>
      <c r="F17" s="22">
        <v>0</v>
      </c>
      <c r="G17" s="22"/>
      <c r="H17" s="22"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22"/>
      <c r="P17" s="22">
        <v>0</v>
      </c>
      <c r="Q17" s="22"/>
      <c r="R17" s="22">
        <v>0</v>
      </c>
      <c r="S17" s="22"/>
      <c r="T17" s="22">
        <v>0</v>
      </c>
      <c r="U17" s="22"/>
      <c r="V17" s="22">
        <v>0</v>
      </c>
      <c r="W17" s="22"/>
      <c r="X17" s="22">
        <v>0</v>
      </c>
      <c r="Y17" s="22"/>
      <c r="Z17" s="22">
        <v>0</v>
      </c>
      <c r="AA17" s="22"/>
      <c r="AB17" s="22">
        <v>0</v>
      </c>
      <c r="AC17" s="22"/>
      <c r="AD17" s="22">
        <v>0</v>
      </c>
      <c r="AE17" s="22"/>
      <c r="AF17" s="22">
        <v>0</v>
      </c>
      <c r="AG17" s="22"/>
      <c r="AH17" s="22">
        <v>0</v>
      </c>
      <c r="AI17" s="22"/>
      <c r="AJ17" s="22">
        <v>0</v>
      </c>
      <c r="AK17" s="22"/>
      <c r="AL17" s="22">
        <v>0</v>
      </c>
      <c r="AM17" s="22"/>
      <c r="AN17" s="22">
        <v>0</v>
      </c>
      <c r="AO17" s="22"/>
    </row>
    <row r="18" spans="1:42" s="25" customFormat="1" ht="21" customHeight="1" x14ac:dyDescent="0.25">
      <c r="A18" s="51"/>
      <c r="B18" s="56" t="s">
        <v>8</v>
      </c>
      <c r="C18" s="14" t="s">
        <v>9</v>
      </c>
      <c r="D18" s="15" t="s">
        <v>13</v>
      </c>
      <c r="E18" s="15">
        <f t="shared" si="0"/>
        <v>0</v>
      </c>
      <c r="F18" s="14">
        <v>0</v>
      </c>
      <c r="G18" s="14"/>
      <c r="H18" s="14">
        <v>0</v>
      </c>
      <c r="I18" s="14"/>
      <c r="J18" s="14">
        <v>0</v>
      </c>
      <c r="K18" s="14"/>
      <c r="L18" s="14">
        <v>0</v>
      </c>
      <c r="M18" s="14"/>
      <c r="N18" s="14">
        <v>0</v>
      </c>
      <c r="O18" s="14"/>
      <c r="P18" s="14">
        <v>0</v>
      </c>
      <c r="Q18" s="14"/>
      <c r="R18" s="14">
        <v>0</v>
      </c>
      <c r="S18" s="14"/>
      <c r="T18" s="14">
        <v>0</v>
      </c>
      <c r="U18" s="14"/>
      <c r="V18" s="14">
        <v>0</v>
      </c>
      <c r="W18" s="14"/>
      <c r="X18" s="14">
        <v>0</v>
      </c>
      <c r="Y18" s="14"/>
      <c r="Z18" s="14">
        <v>0</v>
      </c>
      <c r="AA18" s="14"/>
      <c r="AB18" s="14">
        <v>0</v>
      </c>
      <c r="AC18" s="14"/>
      <c r="AD18" s="14">
        <v>0</v>
      </c>
      <c r="AE18" s="14"/>
      <c r="AF18" s="14">
        <v>0</v>
      </c>
      <c r="AG18" s="14"/>
      <c r="AH18" s="14">
        <v>0</v>
      </c>
      <c r="AI18" s="14"/>
      <c r="AJ18" s="14">
        <v>0</v>
      </c>
      <c r="AK18" s="14"/>
      <c r="AL18" s="14">
        <v>0</v>
      </c>
      <c r="AM18" s="14"/>
      <c r="AN18" s="14">
        <v>0</v>
      </c>
      <c r="AO18" s="14"/>
    </row>
    <row r="19" spans="1:42" s="25" customFormat="1" ht="21" customHeight="1" x14ac:dyDescent="0.25">
      <c r="A19" s="51"/>
      <c r="B19" s="56"/>
      <c r="C19" s="14" t="s">
        <v>10</v>
      </c>
      <c r="D19" s="15" t="s">
        <v>13</v>
      </c>
      <c r="E19" s="15">
        <f t="shared" si="0"/>
        <v>0</v>
      </c>
      <c r="F19" s="14">
        <v>0</v>
      </c>
      <c r="G19" s="14"/>
      <c r="H19" s="14">
        <v>0</v>
      </c>
      <c r="I19" s="14"/>
      <c r="J19" s="14">
        <v>0</v>
      </c>
      <c r="K19" s="14"/>
      <c r="L19" s="14">
        <v>0</v>
      </c>
      <c r="M19" s="14"/>
      <c r="N19" s="14">
        <v>0</v>
      </c>
      <c r="O19" s="14"/>
      <c r="P19" s="14">
        <v>0</v>
      </c>
      <c r="Q19" s="14"/>
      <c r="R19" s="14">
        <v>0</v>
      </c>
      <c r="S19" s="14"/>
      <c r="T19" s="14">
        <v>0</v>
      </c>
      <c r="U19" s="14"/>
      <c r="V19" s="14">
        <v>0</v>
      </c>
      <c r="W19" s="14"/>
      <c r="X19" s="14">
        <v>0</v>
      </c>
      <c r="Y19" s="14"/>
      <c r="Z19" s="14">
        <v>0</v>
      </c>
      <c r="AA19" s="14"/>
      <c r="AB19" s="14">
        <v>0</v>
      </c>
      <c r="AC19" s="14"/>
      <c r="AD19" s="14">
        <v>0</v>
      </c>
      <c r="AE19" s="14"/>
      <c r="AF19" s="14">
        <v>0</v>
      </c>
      <c r="AG19" s="14"/>
      <c r="AH19" s="14">
        <v>0</v>
      </c>
      <c r="AI19" s="14"/>
      <c r="AJ19" s="14">
        <v>0</v>
      </c>
      <c r="AK19" s="14"/>
      <c r="AL19" s="14">
        <v>0</v>
      </c>
      <c r="AM19" s="14"/>
      <c r="AN19" s="14">
        <v>0</v>
      </c>
      <c r="AO19" s="14"/>
    </row>
    <row r="20" spans="1:42" s="1" customFormat="1" ht="18" customHeight="1" x14ac:dyDescent="0.25">
      <c r="A20" s="45" t="s">
        <v>38</v>
      </c>
      <c r="B20" s="45"/>
      <c r="C20" s="45"/>
      <c r="D20" s="45"/>
      <c r="E20" s="6">
        <f>SUM(E9:E19)</f>
        <v>4317</v>
      </c>
      <c r="F20" s="3">
        <f>SUM(F9:F19)</f>
        <v>542</v>
      </c>
      <c r="G20" s="3"/>
      <c r="H20" s="3">
        <f>SUM(H9:H19)</f>
        <v>141</v>
      </c>
      <c r="I20" s="3"/>
      <c r="J20" s="3">
        <f>SUM(J9:J19)</f>
        <v>0</v>
      </c>
      <c r="K20" s="3"/>
      <c r="L20" s="3">
        <f>SUM(L9:L19)</f>
        <v>150</v>
      </c>
      <c r="M20" s="3"/>
      <c r="N20" s="3">
        <f>SUM(N9:N19)</f>
        <v>1248</v>
      </c>
      <c r="O20" s="3"/>
      <c r="P20" s="3">
        <f>SUM(P9:P19)</f>
        <v>357</v>
      </c>
      <c r="Q20" s="3"/>
      <c r="R20" s="3">
        <f>SUM(R9:R19)</f>
        <v>105</v>
      </c>
      <c r="S20" s="3"/>
      <c r="T20" s="3">
        <f>SUM(T9:T19)</f>
        <v>80</v>
      </c>
      <c r="U20" s="3"/>
      <c r="V20" s="3">
        <f>SUM(V9:V19)</f>
        <v>587</v>
      </c>
      <c r="W20" s="3"/>
      <c r="X20" s="3">
        <f>SUM(X9:X19)</f>
        <v>175</v>
      </c>
      <c r="Y20" s="3"/>
      <c r="Z20" s="3">
        <f>SUM(Z9:Z19)</f>
        <v>155</v>
      </c>
      <c r="AA20" s="3"/>
      <c r="AB20" s="3">
        <f>SUM(AB9:AB19)</f>
        <v>0</v>
      </c>
      <c r="AC20" s="3"/>
      <c r="AD20" s="3">
        <f>SUM(AD9:AD19)</f>
        <v>80</v>
      </c>
      <c r="AE20" s="3"/>
      <c r="AF20" s="3">
        <f>SUM(AF9:AF19)</f>
        <v>150</v>
      </c>
      <c r="AG20" s="3"/>
      <c r="AH20" s="3">
        <f>SUM(AH9:AH19)</f>
        <v>79</v>
      </c>
      <c r="AI20" s="3"/>
      <c r="AJ20" s="3">
        <f>SUM(AJ9:AJ19)</f>
        <v>75</v>
      </c>
      <c r="AK20" s="3"/>
      <c r="AL20" s="3">
        <f>SUM(AL9:AL19)</f>
        <v>273</v>
      </c>
      <c r="AM20" s="3"/>
      <c r="AN20" s="3">
        <f>SUM(AN9:AN19)</f>
        <v>120</v>
      </c>
      <c r="AO20" s="3"/>
      <c r="AP20" s="25"/>
    </row>
    <row r="21" spans="1:42" x14ac:dyDescent="0.25">
      <c r="A21" t="s">
        <v>40</v>
      </c>
    </row>
    <row r="22" spans="1:42" x14ac:dyDescent="0.25">
      <c r="A22" t="s">
        <v>47</v>
      </c>
    </row>
    <row r="23" spans="1:42" x14ac:dyDescent="0.25">
      <c r="A23" t="s">
        <v>48</v>
      </c>
    </row>
    <row r="24" spans="1:42" x14ac:dyDescent="0.25">
      <c r="A24" t="s">
        <v>75</v>
      </c>
    </row>
    <row r="26" spans="1:42" x14ac:dyDescent="0.25">
      <c r="A26" s="5" t="s">
        <v>53</v>
      </c>
    </row>
    <row r="27" spans="1:42" x14ac:dyDescent="0.25">
      <c r="A27" s="39" t="s">
        <v>21</v>
      </c>
      <c r="B27" s="40"/>
      <c r="C27" s="31" t="s">
        <v>56</v>
      </c>
      <c r="D27" s="31" t="s">
        <v>43</v>
      </c>
    </row>
    <row r="28" spans="1:42" x14ac:dyDescent="0.25">
      <c r="A28" s="36" t="s">
        <v>22</v>
      </c>
      <c r="B28" s="37"/>
      <c r="C28" s="29">
        <f>F20</f>
        <v>542</v>
      </c>
      <c r="D28" s="30">
        <f>C28*100/$C$46</f>
        <v>12.555015056752374</v>
      </c>
    </row>
    <row r="29" spans="1:42" x14ac:dyDescent="0.25">
      <c r="A29" s="36" t="s">
        <v>23</v>
      </c>
      <c r="B29" s="37"/>
      <c r="C29" s="29">
        <f>H20</f>
        <v>141</v>
      </c>
      <c r="D29" s="30">
        <f t="shared" ref="D29:D45" si="1">C29*100/$C$46</f>
        <v>3.2661570535093816</v>
      </c>
    </row>
    <row r="30" spans="1:42" x14ac:dyDescent="0.25">
      <c r="A30" s="36" t="s">
        <v>44</v>
      </c>
      <c r="B30" s="37"/>
      <c r="C30" s="29">
        <f>J20</f>
        <v>0</v>
      </c>
      <c r="D30" s="30">
        <f t="shared" si="1"/>
        <v>0</v>
      </c>
    </row>
    <row r="31" spans="1:42" x14ac:dyDescent="0.25">
      <c r="A31" s="36" t="s">
        <v>45</v>
      </c>
      <c r="B31" s="37"/>
      <c r="C31" s="29">
        <f>L20</f>
        <v>150</v>
      </c>
      <c r="D31" s="30">
        <f t="shared" si="1"/>
        <v>3.4746351633078527</v>
      </c>
    </row>
    <row r="32" spans="1:42" x14ac:dyDescent="0.25">
      <c r="A32" s="36" t="s">
        <v>24</v>
      </c>
      <c r="B32" s="37"/>
      <c r="C32" s="29">
        <f>N20</f>
        <v>1248</v>
      </c>
      <c r="D32" s="30">
        <f t="shared" si="1"/>
        <v>28.908964558721333</v>
      </c>
    </row>
    <row r="33" spans="1:4" x14ac:dyDescent="0.25">
      <c r="A33" s="36" t="s">
        <v>25</v>
      </c>
      <c r="B33" s="37"/>
      <c r="C33" s="29">
        <f>P20</f>
        <v>357</v>
      </c>
      <c r="D33" s="30">
        <f t="shared" si="1"/>
        <v>8.2696316886726891</v>
      </c>
    </row>
    <row r="34" spans="1:4" x14ac:dyDescent="0.25">
      <c r="A34" s="36" t="s">
        <v>26</v>
      </c>
      <c r="B34" s="37"/>
      <c r="C34" s="29">
        <f>R20</f>
        <v>105</v>
      </c>
      <c r="D34" s="30">
        <f t="shared" si="1"/>
        <v>2.432244614315497</v>
      </c>
    </row>
    <row r="35" spans="1:4" x14ac:dyDescent="0.25">
      <c r="A35" s="36" t="s">
        <v>34</v>
      </c>
      <c r="B35" s="37"/>
      <c r="C35" s="29">
        <f>T20</f>
        <v>80</v>
      </c>
      <c r="D35" s="30">
        <f t="shared" si="1"/>
        <v>1.8531387537641881</v>
      </c>
    </row>
    <row r="36" spans="1:4" x14ac:dyDescent="0.25">
      <c r="A36" s="36" t="s">
        <v>27</v>
      </c>
      <c r="B36" s="37"/>
      <c r="C36" s="29">
        <f>V20</f>
        <v>587</v>
      </c>
      <c r="D36" s="30">
        <f t="shared" si="1"/>
        <v>13.597405605744731</v>
      </c>
    </row>
    <row r="37" spans="1:4" x14ac:dyDescent="0.25">
      <c r="A37" s="36" t="s">
        <v>55</v>
      </c>
      <c r="B37" s="37"/>
      <c r="C37" s="29">
        <f>X20</f>
        <v>175</v>
      </c>
      <c r="D37" s="30">
        <f t="shared" si="1"/>
        <v>4.0537410238591614</v>
      </c>
    </row>
    <row r="38" spans="1:4" x14ac:dyDescent="0.25">
      <c r="A38" s="36" t="s">
        <v>29</v>
      </c>
      <c r="B38" s="37"/>
      <c r="C38" s="29">
        <f>Z20</f>
        <v>155</v>
      </c>
      <c r="D38" s="30">
        <f t="shared" si="1"/>
        <v>3.5904563354181143</v>
      </c>
    </row>
    <row r="39" spans="1:4" x14ac:dyDescent="0.25">
      <c r="A39" s="36" t="s">
        <v>30</v>
      </c>
      <c r="B39" s="37"/>
      <c r="C39" s="29">
        <f>AB20</f>
        <v>0</v>
      </c>
      <c r="D39" s="30">
        <f t="shared" si="1"/>
        <v>0</v>
      </c>
    </row>
    <row r="40" spans="1:4" x14ac:dyDescent="0.25">
      <c r="A40" s="36" t="s">
        <v>31</v>
      </c>
      <c r="B40" s="37"/>
      <c r="C40" s="29">
        <f>AD20</f>
        <v>80</v>
      </c>
      <c r="D40" s="30">
        <f t="shared" si="1"/>
        <v>1.8531387537641881</v>
      </c>
    </row>
    <row r="41" spans="1:4" x14ac:dyDescent="0.25">
      <c r="A41" s="36" t="s">
        <v>32</v>
      </c>
      <c r="B41" s="37"/>
      <c r="C41" s="29">
        <f>AF20</f>
        <v>150</v>
      </c>
      <c r="D41" s="30">
        <f t="shared" si="1"/>
        <v>3.4746351633078527</v>
      </c>
    </row>
    <row r="42" spans="1:4" x14ac:dyDescent="0.25">
      <c r="A42" s="36" t="s">
        <v>33</v>
      </c>
      <c r="B42" s="37"/>
      <c r="C42" s="29">
        <f>AH20</f>
        <v>79</v>
      </c>
      <c r="D42" s="30">
        <f t="shared" si="1"/>
        <v>1.8299745193421357</v>
      </c>
    </row>
    <row r="43" spans="1:4" x14ac:dyDescent="0.25">
      <c r="A43" s="36" t="s">
        <v>35</v>
      </c>
      <c r="B43" s="37"/>
      <c r="C43" s="29">
        <f>AJ20</f>
        <v>75</v>
      </c>
      <c r="D43" s="30">
        <f t="shared" si="1"/>
        <v>1.7373175816539264</v>
      </c>
    </row>
    <row r="44" spans="1:4" x14ac:dyDescent="0.25">
      <c r="A44" s="36" t="s">
        <v>36</v>
      </c>
      <c r="B44" s="37"/>
      <c r="C44" s="29">
        <f>AL20</f>
        <v>273</v>
      </c>
      <c r="D44" s="30">
        <f t="shared" si="1"/>
        <v>6.323835997220292</v>
      </c>
    </row>
    <row r="45" spans="1:4" x14ac:dyDescent="0.25">
      <c r="A45" s="41" t="s">
        <v>37</v>
      </c>
      <c r="B45" s="41"/>
      <c r="C45" s="29">
        <f>AN20</f>
        <v>120</v>
      </c>
      <c r="D45" s="30">
        <f t="shared" si="1"/>
        <v>2.7797081306462821</v>
      </c>
    </row>
    <row r="46" spans="1:4" x14ac:dyDescent="0.25">
      <c r="A46" s="35" t="s">
        <v>57</v>
      </c>
      <c r="B46" s="35"/>
      <c r="C46" s="32">
        <f>SUM(C28:C45)</f>
        <v>4317</v>
      </c>
      <c r="D46" s="33">
        <f>SUM(D28:D45)</f>
        <v>99.999999999999972</v>
      </c>
    </row>
    <row r="53" spans="1:4" x14ac:dyDescent="0.25">
      <c r="A53" s="5" t="s">
        <v>73</v>
      </c>
    </row>
    <row r="54" spans="1:4" x14ac:dyDescent="0.25">
      <c r="A54" s="39" t="s">
        <v>17</v>
      </c>
      <c r="B54" s="40"/>
      <c r="C54" s="31" t="s">
        <v>72</v>
      </c>
      <c r="D54" s="31" t="s">
        <v>43</v>
      </c>
    </row>
    <row r="55" spans="1:4" x14ac:dyDescent="0.25">
      <c r="A55" s="38" t="s">
        <v>62</v>
      </c>
      <c r="B55" s="37"/>
      <c r="C55" s="29">
        <f t="shared" ref="C55:C65" si="2">E9</f>
        <v>0</v>
      </c>
      <c r="D55" s="30">
        <f>C55*100/$C$66</f>
        <v>0</v>
      </c>
    </row>
    <row r="56" spans="1:4" x14ac:dyDescent="0.25">
      <c r="A56" s="36" t="s">
        <v>59</v>
      </c>
      <c r="B56" s="37"/>
      <c r="C56" s="29">
        <f t="shared" si="2"/>
        <v>1162</v>
      </c>
      <c r="D56" s="30">
        <f t="shared" ref="D56:D65" si="3">C56*100/$C$66</f>
        <v>26.916840398424831</v>
      </c>
    </row>
    <row r="57" spans="1:4" x14ac:dyDescent="0.25">
      <c r="A57" s="36" t="s">
        <v>60</v>
      </c>
      <c r="B57" s="37"/>
      <c r="C57" s="29">
        <f t="shared" si="2"/>
        <v>50</v>
      </c>
      <c r="D57" s="30">
        <f t="shared" si="3"/>
        <v>1.1582117211026175</v>
      </c>
    </row>
    <row r="58" spans="1:4" x14ac:dyDescent="0.25">
      <c r="A58" s="36" t="s">
        <v>61</v>
      </c>
      <c r="B58" s="37"/>
      <c r="C58" s="29">
        <f t="shared" si="2"/>
        <v>2173</v>
      </c>
      <c r="D58" s="30">
        <f t="shared" si="3"/>
        <v>50.335881399119756</v>
      </c>
    </row>
    <row r="59" spans="1:4" x14ac:dyDescent="0.25">
      <c r="A59" s="36" t="s">
        <v>63</v>
      </c>
      <c r="B59" s="37"/>
      <c r="C59" s="29">
        <f t="shared" si="2"/>
        <v>372</v>
      </c>
      <c r="D59" s="30">
        <f t="shared" si="3"/>
        <v>8.6170952050034746</v>
      </c>
    </row>
    <row r="60" spans="1:4" x14ac:dyDescent="0.25">
      <c r="A60" s="36" t="s">
        <v>64</v>
      </c>
      <c r="B60" s="37"/>
      <c r="C60" s="29">
        <f t="shared" si="2"/>
        <v>429</v>
      </c>
      <c r="D60" s="30">
        <f t="shared" si="3"/>
        <v>9.9374565670604582</v>
      </c>
    </row>
    <row r="61" spans="1:4" x14ac:dyDescent="0.25">
      <c r="A61" s="36" t="s">
        <v>65</v>
      </c>
      <c r="B61" s="37"/>
      <c r="C61" s="29">
        <f t="shared" si="2"/>
        <v>131</v>
      </c>
      <c r="D61" s="30">
        <f t="shared" si="3"/>
        <v>3.034514709288858</v>
      </c>
    </row>
    <row r="62" spans="1:4" x14ac:dyDescent="0.25">
      <c r="A62" s="36" t="s">
        <v>66</v>
      </c>
      <c r="B62" s="37"/>
      <c r="C62" s="29">
        <f t="shared" si="2"/>
        <v>0</v>
      </c>
      <c r="D62" s="30">
        <f t="shared" si="3"/>
        <v>0</v>
      </c>
    </row>
    <row r="63" spans="1:4" x14ac:dyDescent="0.25">
      <c r="A63" s="36" t="s">
        <v>67</v>
      </c>
      <c r="B63" s="37"/>
      <c r="C63" s="29">
        <f t="shared" si="2"/>
        <v>0</v>
      </c>
      <c r="D63" s="30">
        <f t="shared" si="3"/>
        <v>0</v>
      </c>
    </row>
    <row r="64" spans="1:4" x14ac:dyDescent="0.25">
      <c r="A64" s="36" t="s">
        <v>68</v>
      </c>
      <c r="B64" s="37"/>
      <c r="C64" s="29">
        <f t="shared" si="2"/>
        <v>0</v>
      </c>
      <c r="D64" s="30">
        <f t="shared" si="3"/>
        <v>0</v>
      </c>
    </row>
    <row r="65" spans="1:41" x14ac:dyDescent="0.25">
      <c r="A65" s="36" t="s">
        <v>69</v>
      </c>
      <c r="B65" s="37"/>
      <c r="C65" s="29">
        <f t="shared" si="2"/>
        <v>0</v>
      </c>
      <c r="D65" s="30">
        <f t="shared" si="3"/>
        <v>0</v>
      </c>
    </row>
    <row r="66" spans="1:41" x14ac:dyDescent="0.25">
      <c r="A66" s="35" t="s">
        <v>57</v>
      </c>
      <c r="B66" s="35"/>
      <c r="C66" s="32">
        <f>SUM(C55:C65)</f>
        <v>4317</v>
      </c>
      <c r="D66" s="34">
        <f>SUM(D55:D65)</f>
        <v>100</v>
      </c>
    </row>
    <row r="77" spans="1:41" x14ac:dyDescent="0.25">
      <c r="A77" s="5" t="s">
        <v>52</v>
      </c>
    </row>
    <row r="78" spans="1:41" ht="18" customHeight="1" x14ac:dyDescent="0.25">
      <c r="A78" s="57" t="s">
        <v>14</v>
      </c>
      <c r="B78" s="57" t="s">
        <v>17</v>
      </c>
      <c r="C78" s="57" t="s">
        <v>18</v>
      </c>
      <c r="D78" s="42" t="s">
        <v>42</v>
      </c>
      <c r="E78" s="42" t="s">
        <v>54</v>
      </c>
      <c r="F78" s="60" t="s">
        <v>21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</row>
    <row r="79" spans="1:41" ht="18" customHeight="1" x14ac:dyDescent="0.25">
      <c r="A79" s="58"/>
      <c r="B79" s="58"/>
      <c r="C79" s="58"/>
      <c r="D79" s="43"/>
      <c r="E79" s="43"/>
      <c r="F79" s="61" t="s">
        <v>22</v>
      </c>
      <c r="G79" s="62"/>
      <c r="H79" s="46" t="s">
        <v>23</v>
      </c>
      <c r="I79" s="47"/>
      <c r="J79" s="46" t="s">
        <v>44</v>
      </c>
      <c r="K79" s="47"/>
      <c r="L79" s="46" t="s">
        <v>45</v>
      </c>
      <c r="M79" s="47"/>
      <c r="N79" s="46" t="s">
        <v>24</v>
      </c>
      <c r="O79" s="47"/>
      <c r="P79" s="46" t="s">
        <v>25</v>
      </c>
      <c r="Q79" s="47"/>
      <c r="R79" s="46" t="s">
        <v>26</v>
      </c>
      <c r="S79" s="47"/>
      <c r="T79" s="46" t="s">
        <v>34</v>
      </c>
      <c r="U79" s="47"/>
      <c r="V79" s="46" t="s">
        <v>27</v>
      </c>
      <c r="W79" s="47"/>
      <c r="X79" s="46" t="s">
        <v>28</v>
      </c>
      <c r="Y79" s="47"/>
      <c r="Z79" s="46" t="s">
        <v>29</v>
      </c>
      <c r="AA79" s="47"/>
      <c r="AB79" s="46" t="s">
        <v>30</v>
      </c>
      <c r="AC79" s="47"/>
      <c r="AD79" s="46" t="s">
        <v>31</v>
      </c>
      <c r="AE79" s="47"/>
      <c r="AF79" s="46" t="s">
        <v>32</v>
      </c>
      <c r="AG79" s="47"/>
      <c r="AH79" s="46" t="s">
        <v>33</v>
      </c>
      <c r="AI79" s="47"/>
      <c r="AJ79" s="46" t="s">
        <v>35</v>
      </c>
      <c r="AK79" s="47"/>
      <c r="AL79" s="46" t="s">
        <v>36</v>
      </c>
      <c r="AM79" s="47"/>
      <c r="AN79" s="46" t="s">
        <v>37</v>
      </c>
      <c r="AO79" s="47"/>
    </row>
    <row r="80" spans="1:41" ht="18" customHeight="1" x14ac:dyDescent="0.25">
      <c r="A80" s="59"/>
      <c r="B80" s="59"/>
      <c r="C80" s="59"/>
      <c r="D80" s="44"/>
      <c r="E80" s="44"/>
      <c r="F80" s="2" t="s">
        <v>46</v>
      </c>
      <c r="G80" s="4" t="s">
        <v>43</v>
      </c>
      <c r="H80" s="2" t="s">
        <v>46</v>
      </c>
      <c r="I80" s="4" t="s">
        <v>43</v>
      </c>
      <c r="J80" s="2" t="s">
        <v>46</v>
      </c>
      <c r="K80" s="4" t="s">
        <v>43</v>
      </c>
      <c r="L80" s="2" t="s">
        <v>46</v>
      </c>
      <c r="M80" s="4" t="s">
        <v>43</v>
      </c>
      <c r="N80" s="2" t="s">
        <v>46</v>
      </c>
      <c r="O80" s="4" t="s">
        <v>43</v>
      </c>
      <c r="P80" s="2" t="s">
        <v>46</v>
      </c>
      <c r="Q80" s="4" t="s">
        <v>43</v>
      </c>
      <c r="R80" s="2" t="s">
        <v>46</v>
      </c>
      <c r="S80" s="4" t="s">
        <v>43</v>
      </c>
      <c r="T80" s="2" t="s">
        <v>46</v>
      </c>
      <c r="U80" s="4" t="s">
        <v>43</v>
      </c>
      <c r="V80" s="2" t="s">
        <v>46</v>
      </c>
      <c r="W80" s="4" t="s">
        <v>43</v>
      </c>
      <c r="X80" s="2" t="s">
        <v>46</v>
      </c>
      <c r="Y80" s="4" t="s">
        <v>43</v>
      </c>
      <c r="Z80" s="2" t="s">
        <v>46</v>
      </c>
      <c r="AA80" s="4" t="s">
        <v>43</v>
      </c>
      <c r="AB80" s="2" t="s">
        <v>46</v>
      </c>
      <c r="AC80" s="4" t="s">
        <v>43</v>
      </c>
      <c r="AD80" s="2" t="s">
        <v>46</v>
      </c>
      <c r="AE80" s="4" t="s">
        <v>43</v>
      </c>
      <c r="AF80" s="2" t="s">
        <v>46</v>
      </c>
      <c r="AG80" s="4" t="s">
        <v>43</v>
      </c>
      <c r="AH80" s="2" t="s">
        <v>46</v>
      </c>
      <c r="AI80" s="4" t="s">
        <v>43</v>
      </c>
      <c r="AJ80" s="2" t="s">
        <v>46</v>
      </c>
      <c r="AK80" s="4" t="s">
        <v>43</v>
      </c>
      <c r="AL80" s="2" t="s">
        <v>46</v>
      </c>
      <c r="AM80" s="4" t="s">
        <v>43</v>
      </c>
      <c r="AN80" s="2" t="s">
        <v>46</v>
      </c>
      <c r="AO80" s="4" t="s">
        <v>43</v>
      </c>
    </row>
    <row r="81" spans="1:41" s="26" customFormat="1" ht="76.5" customHeight="1" x14ac:dyDescent="0.25">
      <c r="A81" s="27" t="s">
        <v>19</v>
      </c>
      <c r="B81" s="19" t="s">
        <v>74</v>
      </c>
      <c r="C81" s="19" t="s">
        <v>0</v>
      </c>
      <c r="D81" s="28" t="s">
        <v>13</v>
      </c>
      <c r="E81" s="28">
        <f t="shared" ref="E81:E91" si="4">(F81+H81+J81+L81+N81+P81+R81+T81+V81+X81+Z81+AB81+AD81+AF81+AH81+AJ81+AL81+AN81)</f>
        <v>0</v>
      </c>
      <c r="F81" s="19">
        <v>0</v>
      </c>
      <c r="G81" s="19"/>
      <c r="H81" s="19">
        <v>0</v>
      </c>
      <c r="I81" s="19"/>
      <c r="J81" s="19">
        <v>0</v>
      </c>
      <c r="K81" s="19"/>
      <c r="L81" s="19">
        <v>0</v>
      </c>
      <c r="M81" s="19"/>
      <c r="N81" s="19">
        <v>0</v>
      </c>
      <c r="O81" s="19"/>
      <c r="P81" s="19"/>
      <c r="Q81" s="19"/>
      <c r="R81" s="19">
        <v>0</v>
      </c>
      <c r="S81" s="19"/>
      <c r="T81" s="19">
        <v>0</v>
      </c>
      <c r="U81" s="19"/>
      <c r="V81" s="19"/>
      <c r="W81" s="19"/>
      <c r="X81" s="19">
        <v>0</v>
      </c>
      <c r="Y81" s="19"/>
      <c r="Z81" s="19"/>
      <c r="AA81" s="19"/>
      <c r="AB81" s="19">
        <v>0</v>
      </c>
      <c r="AC81" s="19"/>
      <c r="AD81" s="19">
        <v>0</v>
      </c>
      <c r="AE81" s="19"/>
      <c r="AF81" s="19">
        <v>0</v>
      </c>
      <c r="AG81" s="19"/>
      <c r="AH81" s="19">
        <v>0</v>
      </c>
      <c r="AI81" s="19"/>
      <c r="AJ81" s="19">
        <v>0</v>
      </c>
      <c r="AK81" s="19"/>
      <c r="AL81" s="19">
        <v>0</v>
      </c>
      <c r="AM81" s="19"/>
      <c r="AN81" s="19">
        <v>0</v>
      </c>
      <c r="AO81" s="19"/>
    </row>
    <row r="82" spans="1:41" s="26" customFormat="1" ht="27" customHeight="1" x14ac:dyDescent="0.25">
      <c r="A82" s="48" t="s">
        <v>16</v>
      </c>
      <c r="B82" s="49" t="s">
        <v>1</v>
      </c>
      <c r="C82" s="16" t="s">
        <v>11</v>
      </c>
      <c r="D82" s="50">
        <v>0.5</v>
      </c>
      <c r="E82" s="24">
        <f t="shared" si="4"/>
        <v>2822</v>
      </c>
      <c r="F82" s="17">
        <v>311</v>
      </c>
      <c r="G82" s="18">
        <f>(F82*100)/F92</f>
        <v>43.194444444444443</v>
      </c>
      <c r="H82" s="17">
        <v>0</v>
      </c>
      <c r="I82" s="18">
        <f>(H82*100)/H92</f>
        <v>0</v>
      </c>
      <c r="J82" s="17">
        <v>0</v>
      </c>
      <c r="K82" s="18">
        <f>(J82*100)/J92</f>
        <v>0</v>
      </c>
      <c r="L82" s="17">
        <v>0</v>
      </c>
      <c r="M82" s="18">
        <f>(L82*100)/L92</f>
        <v>0</v>
      </c>
      <c r="N82" s="17">
        <v>1129</v>
      </c>
      <c r="O82" s="18">
        <f>(N82*100)/N92</f>
        <v>36.691582710432236</v>
      </c>
      <c r="P82" s="8">
        <v>160</v>
      </c>
      <c r="Q82" s="18">
        <f>(P82*100)/P92</f>
        <v>40.100250626566414</v>
      </c>
      <c r="R82" s="17">
        <v>0</v>
      </c>
      <c r="S82" s="18">
        <f>(R82*100)/R92</f>
        <v>0</v>
      </c>
      <c r="T82" s="17">
        <v>0</v>
      </c>
      <c r="U82" s="18">
        <f>(T82*100)/T92</f>
        <v>0</v>
      </c>
      <c r="V82" s="17">
        <v>235</v>
      </c>
      <c r="W82" s="18">
        <f>(V82*100)/V92</f>
        <v>27.011494252873565</v>
      </c>
      <c r="X82" s="17">
        <v>0</v>
      </c>
      <c r="Y82" s="18">
        <f>(X82*100)/X92</f>
        <v>0</v>
      </c>
      <c r="Z82" s="17">
        <v>251</v>
      </c>
      <c r="AA82" s="18">
        <f>(Z82*100)/Z92</f>
        <v>76.99386503067484</v>
      </c>
      <c r="AB82" s="17">
        <v>0</v>
      </c>
      <c r="AC82" s="18">
        <f>(AB82*100)/AB92</f>
        <v>0</v>
      </c>
      <c r="AD82" s="17">
        <v>0</v>
      </c>
      <c r="AE82" s="18">
        <f>(AD82*100)/AD92</f>
        <v>0</v>
      </c>
      <c r="AF82" s="17">
        <v>0</v>
      </c>
      <c r="AG82" s="18">
        <f>(AF82*100)/AF92</f>
        <v>0</v>
      </c>
      <c r="AH82" s="17">
        <v>0</v>
      </c>
      <c r="AI82" s="18">
        <f>(AH82*100)/AH92</f>
        <v>0</v>
      </c>
      <c r="AJ82" s="17">
        <v>171</v>
      </c>
      <c r="AK82" s="18">
        <f>(AJ82*100)/AJ92</f>
        <v>56.622516556291387</v>
      </c>
      <c r="AL82" s="17">
        <v>298</v>
      </c>
      <c r="AM82" s="18">
        <f>(AL82*100)/AL92</f>
        <v>41.562064156206418</v>
      </c>
      <c r="AN82" s="17">
        <v>267</v>
      </c>
      <c r="AO82" s="18">
        <f>(AN82*100)/AN92</f>
        <v>68.992248062015506</v>
      </c>
    </row>
    <row r="83" spans="1:41" s="26" customFormat="1" ht="27" customHeight="1" x14ac:dyDescent="0.25">
      <c r="A83" s="48"/>
      <c r="B83" s="49"/>
      <c r="C83" s="16" t="s">
        <v>39</v>
      </c>
      <c r="D83" s="50"/>
      <c r="E83" s="24">
        <f t="shared" si="4"/>
        <v>134</v>
      </c>
      <c r="F83" s="17">
        <v>0</v>
      </c>
      <c r="G83" s="18">
        <f>(F83*100)/F92</f>
        <v>0</v>
      </c>
      <c r="H83" s="17">
        <v>0</v>
      </c>
      <c r="I83" s="18">
        <f>(H83*100)/H92</f>
        <v>0</v>
      </c>
      <c r="J83" s="17">
        <v>0</v>
      </c>
      <c r="K83" s="18">
        <f>(J83*100)/J92</f>
        <v>0</v>
      </c>
      <c r="L83" s="17">
        <v>0</v>
      </c>
      <c r="M83" s="18">
        <f>(L83*100)/L92</f>
        <v>0</v>
      </c>
      <c r="N83" s="17">
        <v>0</v>
      </c>
      <c r="O83" s="18">
        <f>(N83*100)/N92</f>
        <v>0</v>
      </c>
      <c r="P83" s="17">
        <v>0</v>
      </c>
      <c r="Q83" s="18">
        <f>(P83*100)/P92</f>
        <v>0</v>
      </c>
      <c r="R83" s="17">
        <v>0</v>
      </c>
      <c r="S83" s="18">
        <f>(R83*100)/R92</f>
        <v>0</v>
      </c>
      <c r="T83" s="17">
        <v>0</v>
      </c>
      <c r="U83" s="18">
        <f>(T83*100)/T92</f>
        <v>0</v>
      </c>
      <c r="V83" s="8">
        <v>71</v>
      </c>
      <c r="W83" s="18">
        <f>(V83*100)/V92</f>
        <v>8.1609195402298855</v>
      </c>
      <c r="X83" s="17">
        <v>0</v>
      </c>
      <c r="Y83" s="18">
        <f>(X83*100)/X92</f>
        <v>0</v>
      </c>
      <c r="Z83" s="17">
        <v>0</v>
      </c>
      <c r="AA83" s="18">
        <f>(Z83*100)/Z92</f>
        <v>0</v>
      </c>
      <c r="AB83" s="17">
        <v>0</v>
      </c>
      <c r="AC83" s="18">
        <f>(AB83*100)/AB92</f>
        <v>0</v>
      </c>
      <c r="AD83" s="17">
        <v>0</v>
      </c>
      <c r="AE83" s="18">
        <f>(AD83*100)/AD92</f>
        <v>0</v>
      </c>
      <c r="AF83" s="17">
        <v>0</v>
      </c>
      <c r="AG83" s="18">
        <f>(AF83*100)/AF92</f>
        <v>0</v>
      </c>
      <c r="AH83" s="17">
        <v>0</v>
      </c>
      <c r="AI83" s="18">
        <f>(AH83*100)/AH92</f>
        <v>0</v>
      </c>
      <c r="AJ83" s="17">
        <v>0</v>
      </c>
      <c r="AK83" s="18">
        <f>(AJ83*100)/AJ92</f>
        <v>0</v>
      </c>
      <c r="AL83" s="17">
        <v>63</v>
      </c>
      <c r="AM83" s="18">
        <f>(AL83*100)/AL92</f>
        <v>8.7866108786610884</v>
      </c>
      <c r="AN83" s="17">
        <v>0</v>
      </c>
      <c r="AO83" s="18">
        <f>(AN83*100)/AN92</f>
        <v>0</v>
      </c>
    </row>
    <row r="84" spans="1:41" s="26" customFormat="1" ht="27" customHeight="1" x14ac:dyDescent="0.25">
      <c r="A84" s="48"/>
      <c r="B84" s="49"/>
      <c r="C84" s="17" t="s">
        <v>12</v>
      </c>
      <c r="D84" s="50"/>
      <c r="E84" s="24">
        <f t="shared" si="4"/>
        <v>3288</v>
      </c>
      <c r="F84" s="17">
        <v>312</v>
      </c>
      <c r="G84" s="18">
        <f>(F84*100)/F92</f>
        <v>43.333333333333336</v>
      </c>
      <c r="H84" s="17">
        <v>142</v>
      </c>
      <c r="I84" s="18">
        <f>(H84*100)/H92</f>
        <v>100</v>
      </c>
      <c r="J84" s="17">
        <v>110</v>
      </c>
      <c r="K84" s="18">
        <f>(J84*100)/J92</f>
        <v>100</v>
      </c>
      <c r="L84" s="8">
        <v>177</v>
      </c>
      <c r="M84" s="18">
        <f>(L84*100)/L92</f>
        <v>100</v>
      </c>
      <c r="N84" s="17">
        <v>749</v>
      </c>
      <c r="O84" s="18">
        <f>(N84*100)/N92</f>
        <v>24.341891452713682</v>
      </c>
      <c r="P84" s="17">
        <v>77</v>
      </c>
      <c r="Q84" s="18">
        <f>(P84*100)/P92</f>
        <v>19.298245614035089</v>
      </c>
      <c r="R84" s="8">
        <v>169</v>
      </c>
      <c r="S84" s="18">
        <f>(R84*100)/R92</f>
        <v>100</v>
      </c>
      <c r="T84" s="8">
        <v>80</v>
      </c>
      <c r="U84" s="18">
        <f>(T84*100)/T92</f>
        <v>100</v>
      </c>
      <c r="V84" s="17">
        <v>406</v>
      </c>
      <c r="W84" s="18">
        <f>(V84*100)/V92</f>
        <v>46.666666666666664</v>
      </c>
      <c r="X84" s="17">
        <v>247</v>
      </c>
      <c r="Y84" s="18">
        <f>(X84*100)/X92</f>
        <v>47.591522157996145</v>
      </c>
      <c r="Z84" s="17">
        <v>0</v>
      </c>
      <c r="AA84" s="18">
        <f>(Z84*100)/Z92</f>
        <v>0</v>
      </c>
      <c r="AB84" s="17">
        <v>157</v>
      </c>
      <c r="AC84" s="18">
        <f>(AB84*100)/AB92</f>
        <v>100</v>
      </c>
      <c r="AD84" s="8">
        <v>124</v>
      </c>
      <c r="AE84" s="18">
        <f>(AD84*100)/AD92</f>
        <v>100</v>
      </c>
      <c r="AF84" s="8">
        <v>150</v>
      </c>
      <c r="AG84" s="18">
        <f>(AF84*100)/AF92</f>
        <v>100</v>
      </c>
      <c r="AH84" s="17">
        <v>100</v>
      </c>
      <c r="AI84" s="18">
        <f>(AH84*100)/AH92</f>
        <v>100</v>
      </c>
      <c r="AJ84" s="17">
        <v>75</v>
      </c>
      <c r="AK84" s="18">
        <f>(AJ84*100)/AJ92</f>
        <v>24.834437086092716</v>
      </c>
      <c r="AL84" s="17">
        <v>93</v>
      </c>
      <c r="AM84" s="18">
        <f>(AL84*100)/AL92</f>
        <v>12.97071129707113</v>
      </c>
      <c r="AN84" s="17">
        <v>120</v>
      </c>
      <c r="AO84" s="18">
        <f>(AN84*100)/AN92</f>
        <v>31.007751937984494</v>
      </c>
    </row>
    <row r="85" spans="1:41" s="26" customFormat="1" ht="21.75" customHeight="1" x14ac:dyDescent="0.25">
      <c r="A85" s="51" t="s">
        <v>20</v>
      </c>
      <c r="B85" s="52" t="s">
        <v>15</v>
      </c>
      <c r="C85" s="12" t="s">
        <v>2</v>
      </c>
      <c r="D85" s="20">
        <v>0.2</v>
      </c>
      <c r="E85" s="13">
        <f t="shared" si="4"/>
        <v>964</v>
      </c>
      <c r="F85" s="12">
        <v>97</v>
      </c>
      <c r="G85" s="21">
        <f>(F85*100)/F92</f>
        <v>13.472222222222221</v>
      </c>
      <c r="H85" s="12">
        <v>0</v>
      </c>
      <c r="I85" s="21">
        <f>(H85*100)/H92</f>
        <v>0</v>
      </c>
      <c r="J85" s="12">
        <v>0</v>
      </c>
      <c r="K85" s="21">
        <f>(J85*100)/J92</f>
        <v>0</v>
      </c>
      <c r="L85" s="12">
        <v>0</v>
      </c>
      <c r="M85" s="21">
        <f>(L85*100)/L92</f>
        <v>0</v>
      </c>
      <c r="N85" s="12">
        <v>590</v>
      </c>
      <c r="O85" s="21">
        <f>(N85*100)/N92</f>
        <v>19.174520636984074</v>
      </c>
      <c r="P85" s="12">
        <v>40</v>
      </c>
      <c r="Q85" s="21">
        <f>(P85*100)/P92</f>
        <v>10.025062656641603</v>
      </c>
      <c r="R85" s="12">
        <v>0</v>
      </c>
      <c r="S85" s="21">
        <f>(R85*100)/R92</f>
        <v>0</v>
      </c>
      <c r="T85" s="12">
        <v>0</v>
      </c>
      <c r="U85" s="21">
        <f>(T85*100)/T92</f>
        <v>0</v>
      </c>
      <c r="V85" s="12">
        <v>40</v>
      </c>
      <c r="W85" s="21">
        <f>(V85*100)/V92</f>
        <v>4.5977011494252871</v>
      </c>
      <c r="X85" s="12">
        <v>57</v>
      </c>
      <c r="Y85" s="21">
        <f>(X85*100)/X92</f>
        <v>10.982658959537572</v>
      </c>
      <c r="Z85" s="12">
        <v>0</v>
      </c>
      <c r="AA85" s="21">
        <f>(Z85*100)/Z92</f>
        <v>0</v>
      </c>
      <c r="AB85" s="12">
        <v>0</v>
      </c>
      <c r="AC85" s="21">
        <f>(AB85*100)/AB92</f>
        <v>0</v>
      </c>
      <c r="AD85" s="12">
        <v>0</v>
      </c>
      <c r="AE85" s="21">
        <f>(AD85*100)/AD92</f>
        <v>0</v>
      </c>
      <c r="AF85" s="12">
        <v>0</v>
      </c>
      <c r="AG85" s="21">
        <f>(AF85*100)/AF92</f>
        <v>0</v>
      </c>
      <c r="AH85" s="12">
        <v>0</v>
      </c>
      <c r="AI85" s="21">
        <f>(AH85*100)/AH92</f>
        <v>0</v>
      </c>
      <c r="AJ85" s="12">
        <v>28</v>
      </c>
      <c r="AK85" s="21">
        <f>(AJ85*100)/AJ92</f>
        <v>9.2715231788079464</v>
      </c>
      <c r="AL85" s="12">
        <v>112</v>
      </c>
      <c r="AM85" s="21">
        <f>(AL85*100)/AL92</f>
        <v>15.620641562064156</v>
      </c>
      <c r="AN85" s="12">
        <v>0</v>
      </c>
      <c r="AO85" s="21">
        <f>(AN85*100)/AN92</f>
        <v>0</v>
      </c>
    </row>
    <row r="86" spans="1:41" s="26" customFormat="1" ht="21.75" customHeight="1" x14ac:dyDescent="0.25">
      <c r="A86" s="51"/>
      <c r="B86" s="52"/>
      <c r="C86" s="12" t="s">
        <v>4</v>
      </c>
      <c r="D86" s="53">
        <v>0.3</v>
      </c>
      <c r="E86" s="13">
        <f t="shared" si="4"/>
        <v>953</v>
      </c>
      <c r="F86" s="12">
        <v>0</v>
      </c>
      <c r="G86" s="21">
        <f>(F86*100)/F92</f>
        <v>0</v>
      </c>
      <c r="H86" s="12">
        <v>0</v>
      </c>
      <c r="I86" s="21">
        <f>(H86*100)/H92</f>
        <v>0</v>
      </c>
      <c r="J86" s="12">
        <v>0</v>
      </c>
      <c r="K86" s="21">
        <f>(J86*100)/J92</f>
        <v>0</v>
      </c>
      <c r="L86" s="12">
        <v>0</v>
      </c>
      <c r="M86" s="21">
        <f>(L86*100)/L92</f>
        <v>0</v>
      </c>
      <c r="N86" s="12">
        <v>428</v>
      </c>
      <c r="O86" s="21">
        <f>(N86*100)/N92</f>
        <v>13.909652258693532</v>
      </c>
      <c r="P86" s="12">
        <v>122</v>
      </c>
      <c r="Q86" s="21">
        <f>(P86*100)/P92</f>
        <v>30.576441102756892</v>
      </c>
      <c r="R86" s="12">
        <v>0</v>
      </c>
      <c r="S86" s="21">
        <f>(R86*100)/R92</f>
        <v>0</v>
      </c>
      <c r="T86" s="12">
        <v>0</v>
      </c>
      <c r="U86" s="21">
        <f>(T86*100)/T92</f>
        <v>0</v>
      </c>
      <c r="V86" s="12">
        <v>58</v>
      </c>
      <c r="W86" s="21">
        <f>(V86*100)/V92</f>
        <v>6.666666666666667</v>
      </c>
      <c r="X86" s="12">
        <v>119</v>
      </c>
      <c r="Y86" s="21">
        <f>(X86*100)/X92</f>
        <v>22.928709055876684</v>
      </c>
      <c r="Z86" s="12">
        <v>75</v>
      </c>
      <c r="AA86" s="21">
        <f>(Z86*100)/Z92</f>
        <v>23.006134969325153</v>
      </c>
      <c r="AB86" s="12">
        <v>0</v>
      </c>
      <c r="AC86" s="21">
        <f>(AB86*100)/AB92</f>
        <v>0</v>
      </c>
      <c r="AD86" s="12">
        <v>0</v>
      </c>
      <c r="AE86" s="21">
        <f>(AD86*100)/AD92</f>
        <v>0</v>
      </c>
      <c r="AF86" s="12">
        <v>0</v>
      </c>
      <c r="AG86" s="21">
        <f>(AF86*100)/AF92</f>
        <v>0</v>
      </c>
      <c r="AH86" s="12">
        <v>0</v>
      </c>
      <c r="AI86" s="21">
        <f>(AH86*100)/AH92</f>
        <v>0</v>
      </c>
      <c r="AJ86" s="12">
        <v>0</v>
      </c>
      <c r="AK86" s="21">
        <f>(AJ86*100)/AJ92</f>
        <v>0</v>
      </c>
      <c r="AL86" s="12">
        <v>151</v>
      </c>
      <c r="AM86" s="21">
        <f>(AL86*100)/AL92</f>
        <v>21.059972105997211</v>
      </c>
      <c r="AN86" s="12">
        <v>0</v>
      </c>
      <c r="AO86" s="21">
        <f>(AN86*100)/AN92</f>
        <v>0</v>
      </c>
    </row>
    <row r="87" spans="1:41" s="26" customFormat="1" ht="21.75" customHeight="1" x14ac:dyDescent="0.25">
      <c r="A87" s="51"/>
      <c r="B87" s="52"/>
      <c r="C87" s="12" t="s">
        <v>3</v>
      </c>
      <c r="D87" s="54"/>
      <c r="E87" s="13">
        <f t="shared" si="4"/>
        <v>337</v>
      </c>
      <c r="F87" s="12">
        <v>0</v>
      </c>
      <c r="G87" s="21">
        <f>(F87*100)/F92</f>
        <v>0</v>
      </c>
      <c r="H87" s="12">
        <v>0</v>
      </c>
      <c r="I87" s="21">
        <f>(H87*100)/H92</f>
        <v>0</v>
      </c>
      <c r="J87" s="12">
        <v>0</v>
      </c>
      <c r="K87" s="21">
        <f>(J87*100)/J92</f>
        <v>0</v>
      </c>
      <c r="L87" s="12">
        <v>0</v>
      </c>
      <c r="M87" s="21">
        <f>(L87*100)/L92</f>
        <v>0</v>
      </c>
      <c r="N87" s="12">
        <v>181</v>
      </c>
      <c r="O87" s="21">
        <f>(N87*100)/N92</f>
        <v>5.882352941176471</v>
      </c>
      <c r="P87" s="12">
        <v>0</v>
      </c>
      <c r="Q87" s="21">
        <f>(P87*100)/P92</f>
        <v>0</v>
      </c>
      <c r="R87" s="12">
        <v>0</v>
      </c>
      <c r="S87" s="21">
        <f>(R87*100)/R92</f>
        <v>0</v>
      </c>
      <c r="T87" s="12">
        <v>0</v>
      </c>
      <c r="U87" s="21">
        <f>(T87*100)/T92</f>
        <v>0</v>
      </c>
      <c r="V87" s="12">
        <v>60</v>
      </c>
      <c r="W87" s="21">
        <f>(V87*100)/V92</f>
        <v>6.8965517241379306</v>
      </c>
      <c r="X87" s="12">
        <v>96</v>
      </c>
      <c r="Y87" s="21">
        <f>(X87*100)/X92</f>
        <v>18.497109826589597</v>
      </c>
      <c r="Z87" s="12">
        <v>0</v>
      </c>
      <c r="AA87" s="21">
        <f>(Z87*100)/Z92</f>
        <v>0</v>
      </c>
      <c r="AB87" s="12">
        <v>0</v>
      </c>
      <c r="AC87" s="21">
        <f>(AB87*100)/AB92</f>
        <v>0</v>
      </c>
      <c r="AD87" s="12">
        <v>0</v>
      </c>
      <c r="AE87" s="21">
        <f>(AD87*100)/AD92</f>
        <v>0</v>
      </c>
      <c r="AF87" s="12">
        <v>0</v>
      </c>
      <c r="AG87" s="21">
        <f>(AF87*100)/AF92</f>
        <v>0</v>
      </c>
      <c r="AH87" s="12">
        <v>0</v>
      </c>
      <c r="AI87" s="21">
        <f>(AH87*100)/AH92</f>
        <v>0</v>
      </c>
      <c r="AJ87" s="12">
        <v>0</v>
      </c>
      <c r="AK87" s="21">
        <f>(AJ87*100)/AJ92</f>
        <v>0</v>
      </c>
      <c r="AL87" s="12">
        <v>0</v>
      </c>
      <c r="AM87" s="21">
        <f>(AL87*100)/AL92</f>
        <v>0</v>
      </c>
      <c r="AN87" s="12">
        <v>0</v>
      </c>
      <c r="AO87" s="21">
        <f>(AN87*100)/AN92</f>
        <v>0</v>
      </c>
    </row>
    <row r="88" spans="1:41" s="26" customFormat="1" ht="21.75" customHeight="1" x14ac:dyDescent="0.25">
      <c r="A88" s="51"/>
      <c r="B88" s="55" t="s">
        <v>7</v>
      </c>
      <c r="C88" s="22" t="s">
        <v>5</v>
      </c>
      <c r="D88" s="23" t="s">
        <v>13</v>
      </c>
      <c r="E88" s="23">
        <f t="shared" si="4"/>
        <v>0</v>
      </c>
      <c r="F88" s="22">
        <v>0</v>
      </c>
      <c r="G88" s="22"/>
      <c r="H88" s="22">
        <v>0</v>
      </c>
      <c r="I88" s="22"/>
      <c r="J88" s="22">
        <v>0</v>
      </c>
      <c r="K88" s="22"/>
      <c r="L88" s="22">
        <v>0</v>
      </c>
      <c r="M88" s="22"/>
      <c r="N88" s="22">
        <v>0</v>
      </c>
      <c r="O88" s="22"/>
      <c r="P88" s="22">
        <v>0</v>
      </c>
      <c r="Q88" s="22"/>
      <c r="R88" s="22">
        <v>0</v>
      </c>
      <c r="S88" s="22"/>
      <c r="T88" s="22">
        <v>0</v>
      </c>
      <c r="U88" s="22"/>
      <c r="V88" s="22">
        <v>0</v>
      </c>
      <c r="W88" s="22"/>
      <c r="X88" s="22">
        <v>0</v>
      </c>
      <c r="Y88" s="22"/>
      <c r="Z88" s="22">
        <v>0</v>
      </c>
      <c r="AA88" s="22"/>
      <c r="AB88" s="22"/>
      <c r="AC88" s="22"/>
      <c r="AD88" s="22">
        <v>0</v>
      </c>
      <c r="AE88" s="22"/>
      <c r="AF88" s="22">
        <v>0</v>
      </c>
      <c r="AG88" s="22"/>
      <c r="AH88" s="22">
        <v>0</v>
      </c>
      <c r="AI88" s="22"/>
      <c r="AJ88" s="22">
        <v>0</v>
      </c>
      <c r="AK88" s="22"/>
      <c r="AL88" s="22">
        <v>0</v>
      </c>
      <c r="AM88" s="22"/>
      <c r="AN88" s="22">
        <v>0</v>
      </c>
      <c r="AO88" s="22"/>
    </row>
    <row r="89" spans="1:41" s="26" customFormat="1" ht="21.75" customHeight="1" x14ac:dyDescent="0.25">
      <c r="A89" s="51"/>
      <c r="B89" s="55"/>
      <c r="C89" s="22" t="s">
        <v>6</v>
      </c>
      <c r="D89" s="23" t="s">
        <v>13</v>
      </c>
      <c r="E89" s="23">
        <f t="shared" si="4"/>
        <v>28</v>
      </c>
      <c r="F89" s="22">
        <v>0</v>
      </c>
      <c r="G89" s="22"/>
      <c r="H89" s="22">
        <v>0</v>
      </c>
      <c r="I89" s="22"/>
      <c r="J89" s="22">
        <v>0</v>
      </c>
      <c r="K89" s="22"/>
      <c r="L89" s="22">
        <v>0</v>
      </c>
      <c r="M89" s="22"/>
      <c r="N89" s="22">
        <v>0</v>
      </c>
      <c r="O89" s="22"/>
      <c r="P89" s="22">
        <v>0</v>
      </c>
      <c r="Q89" s="22"/>
      <c r="R89" s="22">
        <v>0</v>
      </c>
      <c r="S89" s="22"/>
      <c r="T89" s="22">
        <v>0</v>
      </c>
      <c r="U89" s="22"/>
      <c r="V89" s="22">
        <v>0</v>
      </c>
      <c r="W89" s="22"/>
      <c r="X89" s="22">
        <v>0</v>
      </c>
      <c r="Y89" s="22"/>
      <c r="Z89" s="22">
        <v>0</v>
      </c>
      <c r="AA89" s="22"/>
      <c r="AB89" s="22">
        <v>0</v>
      </c>
      <c r="AC89" s="22"/>
      <c r="AD89" s="22">
        <v>0</v>
      </c>
      <c r="AE89" s="22"/>
      <c r="AF89" s="22">
        <v>0</v>
      </c>
      <c r="AG89" s="22"/>
      <c r="AH89" s="22">
        <v>0</v>
      </c>
      <c r="AI89" s="22"/>
      <c r="AJ89" s="22">
        <v>28</v>
      </c>
      <c r="AK89" s="22"/>
      <c r="AL89" s="22">
        <v>0</v>
      </c>
      <c r="AM89" s="22"/>
      <c r="AN89" s="22">
        <v>0</v>
      </c>
      <c r="AO89" s="22"/>
    </row>
    <row r="90" spans="1:41" s="26" customFormat="1" ht="21.75" customHeight="1" x14ac:dyDescent="0.25">
      <c r="A90" s="51"/>
      <c r="B90" s="56" t="s">
        <v>8</v>
      </c>
      <c r="C90" s="14" t="s">
        <v>9</v>
      </c>
      <c r="D90" s="15" t="s">
        <v>13</v>
      </c>
      <c r="E90" s="15">
        <f t="shared" si="4"/>
        <v>0</v>
      </c>
      <c r="F90" s="14">
        <v>0</v>
      </c>
      <c r="G90" s="14"/>
      <c r="H90" s="14">
        <v>0</v>
      </c>
      <c r="I90" s="14"/>
      <c r="J90" s="14">
        <v>0</v>
      </c>
      <c r="K90" s="14"/>
      <c r="L90" s="14">
        <v>0</v>
      </c>
      <c r="M90" s="14"/>
      <c r="N90" s="14">
        <v>0</v>
      </c>
      <c r="O90" s="14"/>
      <c r="P90" s="14">
        <v>0</v>
      </c>
      <c r="Q90" s="14"/>
      <c r="R90" s="14">
        <v>0</v>
      </c>
      <c r="S90" s="14"/>
      <c r="T90" s="14">
        <v>0</v>
      </c>
      <c r="U90" s="14"/>
      <c r="V90" s="14">
        <v>0</v>
      </c>
      <c r="W90" s="14"/>
      <c r="X90" s="14">
        <v>0</v>
      </c>
      <c r="Y90" s="14"/>
      <c r="Z90" s="14">
        <v>0</v>
      </c>
      <c r="AA90" s="14"/>
      <c r="AB90" s="14">
        <v>0</v>
      </c>
      <c r="AC90" s="14"/>
      <c r="AD90" s="14">
        <v>0</v>
      </c>
      <c r="AE90" s="14"/>
      <c r="AF90" s="14">
        <v>0</v>
      </c>
      <c r="AG90" s="14"/>
      <c r="AH90" s="14">
        <v>0</v>
      </c>
      <c r="AI90" s="14"/>
      <c r="AJ90" s="14">
        <v>0</v>
      </c>
      <c r="AK90" s="14"/>
      <c r="AL90" s="14">
        <v>0</v>
      </c>
      <c r="AM90" s="14"/>
      <c r="AN90" s="14">
        <v>0</v>
      </c>
      <c r="AO90" s="14"/>
    </row>
    <row r="91" spans="1:41" s="26" customFormat="1" ht="21.75" customHeight="1" x14ac:dyDescent="0.25">
      <c r="A91" s="51"/>
      <c r="B91" s="56"/>
      <c r="C91" s="14" t="s">
        <v>10</v>
      </c>
      <c r="D91" s="15" t="s">
        <v>13</v>
      </c>
      <c r="E91" s="15">
        <f t="shared" si="4"/>
        <v>0</v>
      </c>
      <c r="F91" s="14">
        <v>0</v>
      </c>
      <c r="G91" s="14"/>
      <c r="H91" s="14">
        <v>0</v>
      </c>
      <c r="I91" s="14"/>
      <c r="J91" s="14">
        <v>0</v>
      </c>
      <c r="K91" s="14"/>
      <c r="L91" s="14">
        <v>0</v>
      </c>
      <c r="M91" s="14"/>
      <c r="N91" s="14">
        <v>0</v>
      </c>
      <c r="O91" s="14"/>
      <c r="P91" s="14">
        <v>0</v>
      </c>
      <c r="Q91" s="14"/>
      <c r="R91" s="14">
        <v>0</v>
      </c>
      <c r="S91" s="14"/>
      <c r="T91" s="14">
        <v>0</v>
      </c>
      <c r="U91" s="14"/>
      <c r="V91" s="14">
        <v>0</v>
      </c>
      <c r="W91" s="14"/>
      <c r="X91" s="14">
        <v>0</v>
      </c>
      <c r="Y91" s="14"/>
      <c r="Z91" s="14">
        <v>0</v>
      </c>
      <c r="AA91" s="14"/>
      <c r="AB91" s="14">
        <v>0</v>
      </c>
      <c r="AC91" s="14"/>
      <c r="AD91" s="14">
        <v>0</v>
      </c>
      <c r="AE91" s="14"/>
      <c r="AF91" s="14">
        <v>0</v>
      </c>
      <c r="AG91" s="14"/>
      <c r="AH91" s="14">
        <v>0</v>
      </c>
      <c r="AI91" s="14"/>
      <c r="AJ91" s="14">
        <v>0</v>
      </c>
      <c r="AK91" s="14"/>
      <c r="AL91" s="14">
        <v>0</v>
      </c>
      <c r="AM91" s="14"/>
      <c r="AN91" s="14">
        <v>0</v>
      </c>
      <c r="AO91" s="14"/>
    </row>
    <row r="92" spans="1:41" ht="21.75" customHeight="1" x14ac:dyDescent="0.25">
      <c r="A92" s="45" t="s">
        <v>38</v>
      </c>
      <c r="B92" s="45"/>
      <c r="C92" s="45"/>
      <c r="D92" s="45"/>
      <c r="E92" s="6">
        <f>SUM(E81:E91)</f>
        <v>8526</v>
      </c>
      <c r="F92" s="3">
        <f>SUM(F81:F91)</f>
        <v>720</v>
      </c>
      <c r="G92" s="3"/>
      <c r="H92" s="3">
        <f t="shared" ref="H92" si="5">SUM(H81:H91)</f>
        <v>142</v>
      </c>
      <c r="I92" s="3"/>
      <c r="J92" s="3">
        <f t="shared" ref="J92" si="6">SUM(J81:J91)</f>
        <v>110</v>
      </c>
      <c r="K92" s="3"/>
      <c r="L92" s="3">
        <f t="shared" ref="L92" si="7">SUM(L81:L91)</f>
        <v>177</v>
      </c>
      <c r="M92" s="3"/>
      <c r="N92" s="3">
        <f t="shared" ref="N92" si="8">SUM(N81:N91)</f>
        <v>3077</v>
      </c>
      <c r="O92" s="3"/>
      <c r="P92" s="3">
        <f t="shared" ref="P92" si="9">SUM(P81:P91)</f>
        <v>399</v>
      </c>
      <c r="Q92" s="3"/>
      <c r="R92" s="3">
        <f t="shared" ref="R92" si="10">SUM(R81:R91)</f>
        <v>169</v>
      </c>
      <c r="S92" s="3"/>
      <c r="T92" s="3">
        <f t="shared" ref="T92" si="11">SUM(T81:T91)</f>
        <v>80</v>
      </c>
      <c r="U92" s="3"/>
      <c r="V92" s="3">
        <f t="shared" ref="V92" si="12">SUM(V81:V91)</f>
        <v>870</v>
      </c>
      <c r="W92" s="3"/>
      <c r="X92" s="3">
        <f t="shared" ref="X92" si="13">SUM(X81:X91)</f>
        <v>519</v>
      </c>
      <c r="Y92" s="3"/>
      <c r="Z92" s="3">
        <f t="shared" ref="Z92" si="14">SUM(Z81:Z91)</f>
        <v>326</v>
      </c>
      <c r="AA92" s="3"/>
      <c r="AB92" s="3">
        <f t="shared" ref="AB92" si="15">SUM(AB81:AB91)</f>
        <v>157</v>
      </c>
      <c r="AC92" s="3"/>
      <c r="AD92" s="3">
        <f t="shared" ref="AD92" si="16">SUM(AD81:AD91)</f>
        <v>124</v>
      </c>
      <c r="AE92" s="3"/>
      <c r="AF92" s="3">
        <f t="shared" ref="AF92" si="17">SUM(AF81:AF91)</f>
        <v>150</v>
      </c>
      <c r="AG92" s="3"/>
      <c r="AH92" s="3">
        <f t="shared" ref="AH92" si="18">SUM(AH81:AH91)</f>
        <v>100</v>
      </c>
      <c r="AI92" s="3"/>
      <c r="AJ92" s="3">
        <f t="shared" ref="AJ92" si="19">SUM(AJ81:AJ91)</f>
        <v>302</v>
      </c>
      <c r="AK92" s="3"/>
      <c r="AL92" s="3">
        <f t="shared" ref="AL92" si="20">SUM(AL81:AL91)</f>
        <v>717</v>
      </c>
      <c r="AM92" s="3"/>
      <c r="AN92" s="3">
        <f t="shared" ref="AN92" si="21">SUM(AN81:AN91)</f>
        <v>387</v>
      </c>
      <c r="AO92" s="3"/>
    </row>
    <row r="93" spans="1:41" x14ac:dyDescent="0.25">
      <c r="A93" t="s">
        <v>40</v>
      </c>
    </row>
    <row r="94" spans="1:41" x14ac:dyDescent="0.25">
      <c r="A94" t="s">
        <v>47</v>
      </c>
    </row>
    <row r="95" spans="1:41" x14ac:dyDescent="0.25">
      <c r="A95" t="s">
        <v>48</v>
      </c>
    </row>
    <row r="96" spans="1:41" x14ac:dyDescent="0.25">
      <c r="A96" t="s">
        <v>75</v>
      </c>
    </row>
    <row r="98" spans="1:4" x14ac:dyDescent="0.25">
      <c r="A98" s="5" t="s">
        <v>52</v>
      </c>
    </row>
    <row r="99" spans="1:4" x14ac:dyDescent="0.25">
      <c r="A99" s="39" t="s">
        <v>21</v>
      </c>
      <c r="B99" s="40"/>
      <c r="C99" s="31" t="s">
        <v>58</v>
      </c>
      <c r="D99" s="31" t="s">
        <v>43</v>
      </c>
    </row>
    <row r="100" spans="1:4" x14ac:dyDescent="0.25">
      <c r="A100" s="36" t="s">
        <v>22</v>
      </c>
      <c r="B100" s="37"/>
      <c r="C100" s="29">
        <f>F92</f>
        <v>720</v>
      </c>
      <c r="D100" s="30">
        <f>C100*100/$C$118</f>
        <v>8.444757213230119</v>
      </c>
    </row>
    <row r="101" spans="1:4" x14ac:dyDescent="0.25">
      <c r="A101" s="36" t="s">
        <v>23</v>
      </c>
      <c r="B101" s="37"/>
      <c r="C101" s="29">
        <f>H92</f>
        <v>142</v>
      </c>
      <c r="D101" s="30">
        <f t="shared" ref="D101:D117" si="22">C101*100/$C$118</f>
        <v>1.6654937837203847</v>
      </c>
    </row>
    <row r="102" spans="1:4" x14ac:dyDescent="0.25">
      <c r="A102" s="36" t="s">
        <v>44</v>
      </c>
      <c r="B102" s="37"/>
      <c r="C102" s="29">
        <f>J92</f>
        <v>110</v>
      </c>
      <c r="D102" s="30">
        <f t="shared" si="22"/>
        <v>1.2901712409101571</v>
      </c>
    </row>
    <row r="103" spans="1:4" x14ac:dyDescent="0.25">
      <c r="A103" s="36" t="s">
        <v>45</v>
      </c>
      <c r="B103" s="37"/>
      <c r="C103" s="29">
        <f>L92</f>
        <v>177</v>
      </c>
      <c r="D103" s="30">
        <f t="shared" si="22"/>
        <v>2.0760028149190712</v>
      </c>
    </row>
    <row r="104" spans="1:4" x14ac:dyDescent="0.25">
      <c r="A104" s="36" t="s">
        <v>24</v>
      </c>
      <c r="B104" s="37"/>
      <c r="C104" s="29">
        <f>N92</f>
        <v>3077</v>
      </c>
      <c r="D104" s="30">
        <f t="shared" si="22"/>
        <v>36.089608257095939</v>
      </c>
    </row>
    <row r="105" spans="1:4" x14ac:dyDescent="0.25">
      <c r="A105" s="36" t="s">
        <v>25</v>
      </c>
      <c r="B105" s="37"/>
      <c r="C105" s="29">
        <f>P92</f>
        <v>399</v>
      </c>
      <c r="D105" s="30">
        <f t="shared" si="22"/>
        <v>4.6798029556650249</v>
      </c>
    </row>
    <row r="106" spans="1:4" x14ac:dyDescent="0.25">
      <c r="A106" s="36" t="s">
        <v>26</v>
      </c>
      <c r="B106" s="37"/>
      <c r="C106" s="29">
        <f>R92</f>
        <v>169</v>
      </c>
      <c r="D106" s="30">
        <f t="shared" si="22"/>
        <v>1.9821721792165141</v>
      </c>
    </row>
    <row r="107" spans="1:4" x14ac:dyDescent="0.25">
      <c r="A107" s="36" t="s">
        <v>34</v>
      </c>
      <c r="B107" s="37"/>
      <c r="C107" s="29">
        <f>T92</f>
        <v>80</v>
      </c>
      <c r="D107" s="30">
        <f t="shared" si="22"/>
        <v>0.93830635702556886</v>
      </c>
    </row>
    <row r="108" spans="1:4" x14ac:dyDescent="0.25">
      <c r="A108" s="36" t="s">
        <v>27</v>
      </c>
      <c r="B108" s="37"/>
      <c r="C108" s="29">
        <f>V92</f>
        <v>870</v>
      </c>
      <c r="D108" s="30">
        <f t="shared" si="22"/>
        <v>10.204081632653061</v>
      </c>
    </row>
    <row r="109" spans="1:4" x14ac:dyDescent="0.25">
      <c r="A109" s="36" t="s">
        <v>55</v>
      </c>
      <c r="B109" s="37"/>
      <c r="C109" s="29">
        <f>X92</f>
        <v>519</v>
      </c>
      <c r="D109" s="30">
        <f t="shared" si="22"/>
        <v>6.0872624912033775</v>
      </c>
    </row>
    <row r="110" spans="1:4" x14ac:dyDescent="0.25">
      <c r="A110" s="36" t="s">
        <v>29</v>
      </c>
      <c r="B110" s="37"/>
      <c r="C110" s="29">
        <f>Z92</f>
        <v>326</v>
      </c>
      <c r="D110" s="30">
        <f t="shared" si="22"/>
        <v>3.8235984048791929</v>
      </c>
    </row>
    <row r="111" spans="1:4" x14ac:dyDescent="0.25">
      <c r="A111" s="36" t="s">
        <v>30</v>
      </c>
      <c r="B111" s="37"/>
      <c r="C111" s="29">
        <f>AB92</f>
        <v>157</v>
      </c>
      <c r="D111" s="30">
        <f t="shared" si="22"/>
        <v>1.8414262256626788</v>
      </c>
    </row>
    <row r="112" spans="1:4" x14ac:dyDescent="0.25">
      <c r="A112" s="36" t="s">
        <v>31</v>
      </c>
      <c r="B112" s="37"/>
      <c r="C112" s="29">
        <f>AD92</f>
        <v>124</v>
      </c>
      <c r="D112" s="30">
        <f t="shared" si="22"/>
        <v>1.4543748533896317</v>
      </c>
    </row>
    <row r="113" spans="1:4" x14ac:dyDescent="0.25">
      <c r="A113" s="36" t="s">
        <v>32</v>
      </c>
      <c r="B113" s="37"/>
      <c r="C113" s="29">
        <f>AF92</f>
        <v>150</v>
      </c>
      <c r="D113" s="30">
        <f t="shared" si="22"/>
        <v>1.7593244194229416</v>
      </c>
    </row>
    <row r="114" spans="1:4" x14ac:dyDescent="0.25">
      <c r="A114" s="36" t="s">
        <v>33</v>
      </c>
      <c r="B114" s="37"/>
      <c r="C114" s="29">
        <f>AH92</f>
        <v>100</v>
      </c>
      <c r="D114" s="30">
        <f t="shared" si="22"/>
        <v>1.172882946281961</v>
      </c>
    </row>
    <row r="115" spans="1:4" x14ac:dyDescent="0.25">
      <c r="A115" s="36" t="s">
        <v>35</v>
      </c>
      <c r="B115" s="37"/>
      <c r="C115" s="29">
        <f>AJ92</f>
        <v>302</v>
      </c>
      <c r="D115" s="30">
        <f t="shared" si="22"/>
        <v>3.5421064977715222</v>
      </c>
    </row>
    <row r="116" spans="1:4" x14ac:dyDescent="0.25">
      <c r="A116" s="36" t="s">
        <v>36</v>
      </c>
      <c r="B116" s="37"/>
      <c r="C116" s="29">
        <f>AL92</f>
        <v>717</v>
      </c>
      <c r="D116" s="30">
        <f t="shared" si="22"/>
        <v>8.4095707248416609</v>
      </c>
    </row>
    <row r="117" spans="1:4" x14ac:dyDescent="0.25">
      <c r="A117" s="41" t="s">
        <v>37</v>
      </c>
      <c r="B117" s="41"/>
      <c r="C117" s="29">
        <f>AN92</f>
        <v>387</v>
      </c>
      <c r="D117" s="30">
        <f t="shared" si="22"/>
        <v>4.5390570021111891</v>
      </c>
    </row>
    <row r="118" spans="1:4" x14ac:dyDescent="0.25">
      <c r="A118" s="35" t="s">
        <v>57</v>
      </c>
      <c r="B118" s="35"/>
      <c r="C118" s="32">
        <f>SUM(C100:C117)</f>
        <v>8526</v>
      </c>
      <c r="D118" s="33">
        <f>SUM(D100:D117)</f>
        <v>99.999999999999986</v>
      </c>
    </row>
    <row r="124" spans="1:4" x14ac:dyDescent="0.25">
      <c r="A124" s="5" t="s">
        <v>71</v>
      </c>
    </row>
    <row r="125" spans="1:4" x14ac:dyDescent="0.25">
      <c r="A125" s="39" t="s">
        <v>17</v>
      </c>
      <c r="B125" s="40"/>
      <c r="C125" s="31" t="s">
        <v>70</v>
      </c>
      <c r="D125" s="31" t="s">
        <v>43</v>
      </c>
    </row>
    <row r="126" spans="1:4" x14ac:dyDescent="0.25">
      <c r="A126" s="38" t="s">
        <v>62</v>
      </c>
      <c r="B126" s="37"/>
      <c r="C126" s="29">
        <f t="shared" ref="C126:C136" si="23">E81</f>
        <v>0</v>
      </c>
      <c r="D126" s="30">
        <f>C126*100/$C$137</f>
        <v>0</v>
      </c>
    </row>
    <row r="127" spans="1:4" x14ac:dyDescent="0.25">
      <c r="A127" s="36" t="s">
        <v>59</v>
      </c>
      <c r="B127" s="37"/>
      <c r="C127" s="29">
        <f t="shared" si="23"/>
        <v>2822</v>
      </c>
      <c r="D127" s="30">
        <f t="shared" ref="D127:D136" si="24">C127*100/$C$137</f>
        <v>33.098756744076944</v>
      </c>
    </row>
    <row r="128" spans="1:4" x14ac:dyDescent="0.25">
      <c r="A128" s="36" t="s">
        <v>60</v>
      </c>
      <c r="B128" s="37"/>
      <c r="C128" s="29">
        <f t="shared" si="23"/>
        <v>134</v>
      </c>
      <c r="D128" s="30">
        <f t="shared" si="24"/>
        <v>1.5716631480178278</v>
      </c>
    </row>
    <row r="129" spans="1:4" x14ac:dyDescent="0.25">
      <c r="A129" s="36" t="s">
        <v>61</v>
      </c>
      <c r="B129" s="37"/>
      <c r="C129" s="29">
        <f t="shared" si="23"/>
        <v>3288</v>
      </c>
      <c r="D129" s="30">
        <f t="shared" si="24"/>
        <v>38.564391273750878</v>
      </c>
    </row>
    <row r="130" spans="1:4" x14ac:dyDescent="0.25">
      <c r="A130" s="36" t="s">
        <v>63</v>
      </c>
      <c r="B130" s="37"/>
      <c r="C130" s="29">
        <f t="shared" si="23"/>
        <v>964</v>
      </c>
      <c r="D130" s="30">
        <f t="shared" si="24"/>
        <v>11.306591602158104</v>
      </c>
    </row>
    <row r="131" spans="1:4" x14ac:dyDescent="0.25">
      <c r="A131" s="36" t="s">
        <v>64</v>
      </c>
      <c r="B131" s="37"/>
      <c r="C131" s="29">
        <f t="shared" si="23"/>
        <v>953</v>
      </c>
      <c r="D131" s="30">
        <f t="shared" si="24"/>
        <v>11.177574478067088</v>
      </c>
    </row>
    <row r="132" spans="1:4" x14ac:dyDescent="0.25">
      <c r="A132" s="36" t="s">
        <v>65</v>
      </c>
      <c r="B132" s="37"/>
      <c r="C132" s="29">
        <f t="shared" si="23"/>
        <v>337</v>
      </c>
      <c r="D132" s="30">
        <f t="shared" si="24"/>
        <v>3.9526155289702087</v>
      </c>
    </row>
    <row r="133" spans="1:4" x14ac:dyDescent="0.25">
      <c r="A133" s="36" t="s">
        <v>66</v>
      </c>
      <c r="B133" s="37"/>
      <c r="C133" s="29">
        <f t="shared" si="23"/>
        <v>0</v>
      </c>
      <c r="D133" s="30">
        <f t="shared" si="24"/>
        <v>0</v>
      </c>
    </row>
    <row r="134" spans="1:4" x14ac:dyDescent="0.25">
      <c r="A134" s="36" t="s">
        <v>67</v>
      </c>
      <c r="B134" s="37"/>
      <c r="C134" s="29">
        <f t="shared" si="23"/>
        <v>28</v>
      </c>
      <c r="D134" s="30">
        <f t="shared" si="24"/>
        <v>0.32840722495894908</v>
      </c>
    </row>
    <row r="135" spans="1:4" x14ac:dyDescent="0.25">
      <c r="A135" s="36" t="s">
        <v>68</v>
      </c>
      <c r="B135" s="37"/>
      <c r="C135" s="29">
        <f t="shared" si="23"/>
        <v>0</v>
      </c>
      <c r="D135" s="30">
        <f t="shared" si="24"/>
        <v>0</v>
      </c>
    </row>
    <row r="136" spans="1:4" x14ac:dyDescent="0.25">
      <c r="A136" s="36" t="s">
        <v>69</v>
      </c>
      <c r="B136" s="37"/>
      <c r="C136" s="29">
        <f t="shared" si="23"/>
        <v>0</v>
      </c>
      <c r="D136" s="30">
        <f t="shared" si="24"/>
        <v>0</v>
      </c>
    </row>
    <row r="137" spans="1:4" x14ac:dyDescent="0.25">
      <c r="A137" s="35" t="s">
        <v>57</v>
      </c>
      <c r="B137" s="35"/>
      <c r="C137" s="32">
        <f>SUM(C126:C136)</f>
        <v>8526</v>
      </c>
      <c r="D137" s="34">
        <f>SUM(D126:D136)</f>
        <v>100.00000000000001</v>
      </c>
    </row>
  </sheetData>
  <mergeCells count="133">
    <mergeCell ref="F1:K1"/>
    <mergeCell ref="L7:M7"/>
    <mergeCell ref="N7:O7"/>
    <mergeCell ref="D14:D15"/>
    <mergeCell ref="D10:D12"/>
    <mergeCell ref="B16:B17"/>
    <mergeCell ref="B13:B15"/>
    <mergeCell ref="A20:D20"/>
    <mergeCell ref="F7:G7"/>
    <mergeCell ref="D6:D8"/>
    <mergeCell ref="B6:B8"/>
    <mergeCell ref="C6:C8"/>
    <mergeCell ref="B10:B12"/>
    <mergeCell ref="A6:A8"/>
    <mergeCell ref="A10:A12"/>
    <mergeCell ref="B18:B19"/>
    <mergeCell ref="A13:A19"/>
    <mergeCell ref="E6:E8"/>
    <mergeCell ref="AD7:AE7"/>
    <mergeCell ref="AF7:AG7"/>
    <mergeCell ref="F6:AO6"/>
    <mergeCell ref="AN7:AO7"/>
    <mergeCell ref="AL7:AM7"/>
    <mergeCell ref="AJ7:AK7"/>
    <mergeCell ref="AH7:AI7"/>
    <mergeCell ref="P7:Q7"/>
    <mergeCell ref="R7:S7"/>
    <mergeCell ref="V7:W7"/>
    <mergeCell ref="T7:U7"/>
    <mergeCell ref="X7:Y7"/>
    <mergeCell ref="Z7:AA7"/>
    <mergeCell ref="H7:I7"/>
    <mergeCell ref="J7:K7"/>
    <mergeCell ref="J79:K79"/>
    <mergeCell ref="L79:M79"/>
    <mergeCell ref="N79:O79"/>
    <mergeCell ref="P79:Q79"/>
    <mergeCell ref="R79:S79"/>
    <mergeCell ref="T79:U79"/>
    <mergeCell ref="V79:W79"/>
    <mergeCell ref="X79:Y79"/>
    <mergeCell ref="AB7:AC7"/>
    <mergeCell ref="A92:D92"/>
    <mergeCell ref="AN79:AO79"/>
    <mergeCell ref="A82:A84"/>
    <mergeCell ref="B82:B84"/>
    <mergeCell ref="D82:D84"/>
    <mergeCell ref="A85:A91"/>
    <mergeCell ref="B85:B87"/>
    <mergeCell ref="D86:D87"/>
    <mergeCell ref="B88:B89"/>
    <mergeCell ref="B90:B91"/>
    <mergeCell ref="AB79:AC79"/>
    <mergeCell ref="AD79:AE79"/>
    <mergeCell ref="AF79:AG79"/>
    <mergeCell ref="AH79:AI79"/>
    <mergeCell ref="AJ79:AK79"/>
    <mergeCell ref="AL79:AM79"/>
    <mergeCell ref="Z79:AA79"/>
    <mergeCell ref="A78:A80"/>
    <mergeCell ref="B78:B80"/>
    <mergeCell ref="C78:C80"/>
    <mergeCell ref="D78:D80"/>
    <mergeCell ref="F78:AO78"/>
    <mergeCell ref="F79:G79"/>
    <mergeCell ref="H79:I79"/>
    <mergeCell ref="A42:B42"/>
    <mergeCell ref="A43:B43"/>
    <mergeCell ref="A44:B44"/>
    <mergeCell ref="A45:B45"/>
    <mergeCell ref="A46:B46"/>
    <mergeCell ref="E78:E80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9:B99"/>
    <mergeCell ref="A125:B125"/>
    <mergeCell ref="A127:B127"/>
    <mergeCell ref="A115:B115"/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37:B137"/>
    <mergeCell ref="A128:B128"/>
    <mergeCell ref="A126:B126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134:B134"/>
    <mergeCell ref="A135:B135"/>
    <mergeCell ref="A136:B136"/>
    <mergeCell ref="A129:B129"/>
    <mergeCell ref="A130:B130"/>
    <mergeCell ref="A131:B131"/>
    <mergeCell ref="A132:B132"/>
    <mergeCell ref="A133:B1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jucinaldo.ferreira</dc:creator>
  <cp:lastModifiedBy>Elinilze Teodoro</cp:lastModifiedBy>
  <dcterms:created xsi:type="dcterms:W3CDTF">2015-08-24T20:26:41Z</dcterms:created>
  <dcterms:modified xsi:type="dcterms:W3CDTF">2015-08-26T21:07:51Z</dcterms:modified>
</cp:coreProperties>
</file>